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05" windowWidth="15030" windowHeight="8055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N44" i="1"/>
  <c r="N217" s="1"/>
  <c r="S43"/>
  <c r="U85"/>
  <c r="V85"/>
  <c r="W85"/>
  <c r="X85"/>
  <c r="Y85"/>
  <c r="Z85"/>
  <c r="AA85"/>
  <c r="AB85"/>
  <c r="AC85"/>
  <c r="AD85"/>
  <c r="AE85"/>
  <c r="AF85"/>
  <c r="AG85"/>
  <c r="AH85"/>
  <c r="AI85"/>
  <c r="T85"/>
  <c r="O85"/>
  <c r="P85"/>
  <c r="Q85"/>
  <c r="R85"/>
  <c r="M161"/>
  <c r="L143"/>
  <c r="M143"/>
  <c r="S86"/>
  <c r="K143"/>
  <c r="S50"/>
  <c r="S157"/>
  <c r="S158"/>
  <c r="S159"/>
  <c r="S160"/>
  <c r="S156"/>
  <c r="S141"/>
  <c r="S140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92"/>
  <c r="S16"/>
  <c r="S133"/>
  <c r="S90"/>
  <c r="S83"/>
  <c r="S82"/>
  <c r="S81"/>
  <c r="S80"/>
  <c r="S79"/>
  <c r="S89"/>
  <c r="S188"/>
  <c r="S113"/>
  <c r="S114"/>
  <c r="S115"/>
  <c r="S116"/>
  <c r="S117"/>
  <c r="S180"/>
  <c r="S67"/>
  <c r="S42"/>
  <c r="S41"/>
  <c r="S37"/>
  <c r="S38"/>
  <c r="S39"/>
  <c r="S40"/>
  <c r="S36"/>
  <c r="S35"/>
  <c r="S34"/>
  <c r="S33"/>
  <c r="S32"/>
  <c r="S31"/>
  <c r="S30"/>
  <c r="S29"/>
  <c r="S28"/>
  <c r="S27"/>
  <c r="S26"/>
  <c r="S25"/>
  <c r="S24"/>
  <c r="S22"/>
  <c r="S23"/>
  <c r="S21"/>
  <c r="S124"/>
  <c r="S123"/>
  <c r="S122"/>
  <c r="S51"/>
  <c r="S137"/>
  <c r="S136"/>
  <c r="S193"/>
  <c r="S213"/>
  <c r="K216"/>
  <c r="L216"/>
  <c r="M216"/>
  <c r="O216"/>
  <c r="P216"/>
  <c r="Q216"/>
  <c r="R216"/>
  <c r="S216"/>
  <c r="J216"/>
  <c r="K212"/>
  <c r="L212"/>
  <c r="M212"/>
  <c r="O212"/>
  <c r="P212"/>
  <c r="Q212"/>
  <c r="R212"/>
  <c r="T212"/>
  <c r="J212"/>
  <c r="K208"/>
  <c r="L208"/>
  <c r="M208"/>
  <c r="O208"/>
  <c r="P208"/>
  <c r="Q208"/>
  <c r="R208"/>
  <c r="S208"/>
  <c r="T208"/>
  <c r="J208"/>
  <c r="AH212"/>
  <c r="AG212"/>
  <c r="AF212"/>
  <c r="AE212"/>
  <c r="AD212"/>
  <c r="AC212"/>
  <c r="AB212"/>
  <c r="AA212"/>
  <c r="Z212"/>
  <c r="Y212"/>
  <c r="X212"/>
  <c r="W212"/>
  <c r="V212"/>
  <c r="U212"/>
  <c r="S52"/>
  <c r="S49"/>
  <c r="U216"/>
  <c r="V216"/>
  <c r="W216"/>
  <c r="X216"/>
  <c r="Y216"/>
  <c r="Z216"/>
  <c r="AA216"/>
  <c r="AB216"/>
  <c r="AC216"/>
  <c r="AD216"/>
  <c r="AE216"/>
  <c r="AF216"/>
  <c r="AG216"/>
  <c r="AH216"/>
  <c r="S209"/>
  <c r="S212" s="1"/>
  <c r="S55"/>
  <c r="S54"/>
  <c r="S15"/>
  <c r="S14"/>
  <c r="S13"/>
  <c r="S12"/>
  <c r="S11"/>
  <c r="S10"/>
  <c r="S19"/>
  <c r="S18"/>
  <c r="S169"/>
  <c r="S168"/>
  <c r="S167"/>
  <c r="S166"/>
  <c r="S184" l="1"/>
  <c r="S176"/>
  <c r="S132"/>
  <c r="S121"/>
  <c r="S120"/>
  <c r="S119"/>
  <c r="S112"/>
  <c r="S88"/>
  <c r="S87"/>
  <c r="S78"/>
  <c r="S77"/>
  <c r="S76"/>
  <c r="S75"/>
  <c r="S74"/>
  <c r="S73"/>
  <c r="S72"/>
  <c r="S71"/>
  <c r="S70"/>
  <c r="S85" s="1"/>
  <c r="S66"/>
  <c r="S63"/>
  <c r="S62"/>
  <c r="S48"/>
  <c r="S47"/>
  <c r="S45"/>
  <c r="L53"/>
  <c r="M53"/>
  <c r="O53"/>
  <c r="P53"/>
  <c r="Q53"/>
  <c r="R53"/>
  <c r="T53"/>
  <c r="K53"/>
  <c r="J53"/>
  <c r="U131"/>
  <c r="V131"/>
  <c r="W131"/>
  <c r="X131"/>
  <c r="Y131"/>
  <c r="Z131"/>
  <c r="AA131"/>
  <c r="AB131"/>
  <c r="AC131"/>
  <c r="AD131"/>
  <c r="AE131"/>
  <c r="AF131"/>
  <c r="AG131"/>
  <c r="AH131"/>
  <c r="AI131"/>
  <c r="K139"/>
  <c r="L139"/>
  <c r="M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K111"/>
  <c r="L111"/>
  <c r="M111"/>
  <c r="O111"/>
  <c r="P111"/>
  <c r="Q111"/>
  <c r="R111"/>
  <c r="T111"/>
  <c r="U111"/>
  <c r="V111"/>
  <c r="W111"/>
  <c r="X111"/>
  <c r="Y111"/>
  <c r="Z111"/>
  <c r="AA111"/>
  <c r="AB111"/>
  <c r="AC111"/>
  <c r="AD111"/>
  <c r="AE111"/>
  <c r="AF111"/>
  <c r="AG111"/>
  <c r="AH111"/>
  <c r="P17"/>
  <c r="K17"/>
  <c r="L17"/>
  <c r="M17"/>
  <c r="O17"/>
  <c r="Q17"/>
  <c r="R17"/>
  <c r="T17"/>
  <c r="S192"/>
  <c r="K187"/>
  <c r="L187"/>
  <c r="M187"/>
  <c r="O187"/>
  <c r="P187"/>
  <c r="Q187"/>
  <c r="R187"/>
  <c r="T187"/>
  <c r="U187"/>
  <c r="V187"/>
  <c r="W187"/>
  <c r="X187"/>
  <c r="Y187"/>
  <c r="Z187"/>
  <c r="AA187"/>
  <c r="AB187"/>
  <c r="AC187"/>
  <c r="AD187"/>
  <c r="AE187"/>
  <c r="AF187"/>
  <c r="AG187"/>
  <c r="AH187"/>
  <c r="K183"/>
  <c r="L183"/>
  <c r="M183"/>
  <c r="O183"/>
  <c r="P183"/>
  <c r="Q183"/>
  <c r="R183"/>
  <c r="T183"/>
  <c r="U183"/>
  <c r="V183"/>
  <c r="W183"/>
  <c r="X183"/>
  <c r="Y183"/>
  <c r="Z183"/>
  <c r="AA183"/>
  <c r="AB183"/>
  <c r="AC183"/>
  <c r="AD183"/>
  <c r="AE183"/>
  <c r="AF183"/>
  <c r="AG183"/>
  <c r="AH183"/>
  <c r="K179"/>
  <c r="L179"/>
  <c r="M179"/>
  <c r="O179"/>
  <c r="P179"/>
  <c r="Q179"/>
  <c r="R179"/>
  <c r="T179"/>
  <c r="U179"/>
  <c r="V179"/>
  <c r="W179"/>
  <c r="X179"/>
  <c r="Y179"/>
  <c r="Z179"/>
  <c r="AA179"/>
  <c r="AB179"/>
  <c r="AC179"/>
  <c r="AD179"/>
  <c r="AE179"/>
  <c r="AF179"/>
  <c r="AG179"/>
  <c r="AH179"/>
  <c r="K175"/>
  <c r="L175"/>
  <c r="M175"/>
  <c r="O175"/>
  <c r="P175"/>
  <c r="Q175"/>
  <c r="R175"/>
  <c r="T175"/>
  <c r="K165"/>
  <c r="L165"/>
  <c r="M165"/>
  <c r="O165"/>
  <c r="P165"/>
  <c r="Q165"/>
  <c r="R165"/>
  <c r="T165"/>
  <c r="K151"/>
  <c r="L151"/>
  <c r="M151"/>
  <c r="O151"/>
  <c r="P151"/>
  <c r="Q151"/>
  <c r="R151"/>
  <c r="T151"/>
  <c r="K135"/>
  <c r="L135"/>
  <c r="M135"/>
  <c r="O135"/>
  <c r="P135"/>
  <c r="Q135"/>
  <c r="R135"/>
  <c r="T135"/>
  <c r="U135"/>
  <c r="V135"/>
  <c r="W135"/>
  <c r="X135"/>
  <c r="Y135"/>
  <c r="Z135"/>
  <c r="AA135"/>
  <c r="AB135"/>
  <c r="AC135"/>
  <c r="AD135"/>
  <c r="AE135"/>
  <c r="AF135"/>
  <c r="AG135"/>
  <c r="AH135"/>
  <c r="K131"/>
  <c r="L131"/>
  <c r="M131"/>
  <c r="O131"/>
  <c r="P131"/>
  <c r="Q131"/>
  <c r="R131"/>
  <c r="T131"/>
  <c r="K91"/>
  <c r="L91"/>
  <c r="M91"/>
  <c r="O91"/>
  <c r="P91"/>
  <c r="Q91"/>
  <c r="R91"/>
  <c r="K85"/>
  <c r="L85"/>
  <c r="M85"/>
  <c r="K69"/>
  <c r="L69"/>
  <c r="M69"/>
  <c r="O69"/>
  <c r="P69"/>
  <c r="Q69"/>
  <c r="R69"/>
  <c r="T69"/>
  <c r="K44"/>
  <c r="L44"/>
  <c r="M44"/>
  <c r="O44"/>
  <c r="P44"/>
  <c r="Q44"/>
  <c r="R44"/>
  <c r="T44"/>
  <c r="U44"/>
  <c r="V44"/>
  <c r="W44"/>
  <c r="X44"/>
  <c r="Y44"/>
  <c r="Z44"/>
  <c r="AA44"/>
  <c r="AB44"/>
  <c r="AC44"/>
  <c r="AD44"/>
  <c r="AE44"/>
  <c r="AF44"/>
  <c r="AG44"/>
  <c r="AH44"/>
  <c r="K170"/>
  <c r="L170"/>
  <c r="M170"/>
  <c r="O170"/>
  <c r="P170"/>
  <c r="Q170"/>
  <c r="R170"/>
  <c r="T170"/>
  <c r="J170"/>
  <c r="J111"/>
  <c r="S162"/>
  <c r="S165" s="1"/>
  <c r="S60"/>
  <c r="S59"/>
  <c r="S58"/>
  <c r="S9"/>
  <c r="S8"/>
  <c r="S148"/>
  <c r="S151" s="1"/>
  <c r="S196"/>
  <c r="J44"/>
  <c r="AH217" l="1"/>
  <c r="AI217"/>
  <c r="S53"/>
  <c r="S91"/>
  <c r="S135"/>
  <c r="S187"/>
  <c r="S111"/>
  <c r="S175"/>
  <c r="S131"/>
  <c r="S69"/>
  <c r="S17"/>
  <c r="S179"/>
  <c r="S44"/>
  <c r="T91"/>
  <c r="S170"/>
  <c r="U17"/>
  <c r="V17"/>
  <c r="W17"/>
  <c r="X17"/>
  <c r="Y17"/>
  <c r="Z17"/>
  <c r="AA17"/>
  <c r="AB17"/>
  <c r="AC17"/>
  <c r="AD17"/>
  <c r="AE17"/>
  <c r="AF17"/>
  <c r="AG17"/>
  <c r="K61" l="1"/>
  <c r="L61"/>
  <c r="M61"/>
  <c r="O61"/>
  <c r="P61"/>
  <c r="Q61"/>
  <c r="R61"/>
  <c r="T61"/>
  <c r="U61"/>
  <c r="V61"/>
  <c r="W61"/>
  <c r="X61"/>
  <c r="Y61"/>
  <c r="Z61"/>
  <c r="AA61"/>
  <c r="AB61"/>
  <c r="AC61"/>
  <c r="AD61"/>
  <c r="AE61"/>
  <c r="AF61"/>
  <c r="AG61"/>
  <c r="U53"/>
  <c r="U217" s="1"/>
  <c r="V53"/>
  <c r="V217" s="1"/>
  <c r="W53"/>
  <c r="W217" s="1"/>
  <c r="X53"/>
  <c r="X217" s="1"/>
  <c r="Y53"/>
  <c r="Y217" s="1"/>
  <c r="Z53"/>
  <c r="Z217" s="1"/>
  <c r="AA53"/>
  <c r="AA217" s="1"/>
  <c r="AB53"/>
  <c r="AB217" s="1"/>
  <c r="AC53"/>
  <c r="AC217" s="1"/>
  <c r="AD53"/>
  <c r="AD217" s="1"/>
  <c r="AE53"/>
  <c r="AE217" s="1"/>
  <c r="AF53"/>
  <c r="AF217" s="1"/>
  <c r="AG53"/>
  <c r="AG217" s="1"/>
  <c r="K203"/>
  <c r="L203"/>
  <c r="M203"/>
  <c r="O203"/>
  <c r="P203"/>
  <c r="Q203"/>
  <c r="R203"/>
  <c r="T203"/>
  <c r="J203"/>
  <c r="S203"/>
  <c r="J17"/>
  <c r="S198"/>
  <c r="S197"/>
  <c r="T199"/>
  <c r="R199"/>
  <c r="P199"/>
  <c r="O199"/>
  <c r="M199"/>
  <c r="L199"/>
  <c r="K199"/>
  <c r="J199"/>
  <c r="J85"/>
  <c r="S57"/>
  <c r="O57"/>
  <c r="P57"/>
  <c r="Q57"/>
  <c r="R57"/>
  <c r="S199" l="1"/>
  <c r="S61"/>
  <c r="K118"/>
  <c r="L118"/>
  <c r="M118"/>
  <c r="O118"/>
  <c r="P118"/>
  <c r="Q118"/>
  <c r="Q217" s="1"/>
  <c r="R118"/>
  <c r="T118"/>
  <c r="J118"/>
  <c r="S189" l="1"/>
  <c r="M65"/>
  <c r="O65"/>
  <c r="K57"/>
  <c r="L57"/>
  <c r="M57"/>
  <c r="T57"/>
  <c r="J57"/>
  <c r="S194"/>
  <c r="S190"/>
  <c r="S182"/>
  <c r="S183" s="1"/>
  <c r="T195"/>
  <c r="K195"/>
  <c r="L195"/>
  <c r="M195"/>
  <c r="O195"/>
  <c r="P195"/>
  <c r="R195"/>
  <c r="J195"/>
  <c r="K191"/>
  <c r="L191"/>
  <c r="M191"/>
  <c r="O191"/>
  <c r="P191"/>
  <c r="R191"/>
  <c r="T191"/>
  <c r="J191"/>
  <c r="J187"/>
  <c r="J183"/>
  <c r="J179"/>
  <c r="J175"/>
  <c r="T161"/>
  <c r="T155"/>
  <c r="J165"/>
  <c r="K161"/>
  <c r="L161"/>
  <c r="O161"/>
  <c r="P161"/>
  <c r="R161"/>
  <c r="J161"/>
  <c r="J131"/>
  <c r="L147"/>
  <c r="J151"/>
  <c r="R155"/>
  <c r="R147"/>
  <c r="R217" s="1"/>
  <c r="R143"/>
  <c r="L155"/>
  <c r="L65"/>
  <c r="J65"/>
  <c r="K65"/>
  <c r="P65"/>
  <c r="T65"/>
  <c r="J69"/>
  <c r="J91"/>
  <c r="J135"/>
  <c r="J139"/>
  <c r="J143"/>
  <c r="O143"/>
  <c r="P143"/>
  <c r="T143"/>
  <c r="J147"/>
  <c r="K147"/>
  <c r="O147"/>
  <c r="P147"/>
  <c r="J155"/>
  <c r="K155"/>
  <c r="O155"/>
  <c r="P155"/>
  <c r="M217" l="1"/>
  <c r="O217"/>
  <c r="P217"/>
  <c r="K217"/>
  <c r="L217"/>
  <c r="S118"/>
  <c r="S195"/>
  <c r="S191"/>
  <c r="T147"/>
  <c r="T217" s="1"/>
  <c r="S161"/>
  <c r="J61"/>
  <c r="J217" s="1"/>
  <c r="S65"/>
  <c r="S147"/>
  <c r="S155"/>
  <c r="S143"/>
  <c r="S217" l="1"/>
</calcChain>
</file>

<file path=xl/sharedStrings.xml><?xml version="1.0" encoding="utf-8"?>
<sst xmlns="http://schemas.openxmlformats.org/spreadsheetml/2006/main" count="252" uniqueCount="174">
  <si>
    <t>Ionescu Marius</t>
  </si>
  <si>
    <t xml:space="preserve"> </t>
  </si>
  <si>
    <t>intocmit</t>
  </si>
  <si>
    <t>Ec. Adriana Hluhaniuc</t>
  </si>
  <si>
    <t>Ec. Carmen Prodan</t>
  </si>
  <si>
    <t>Director executiv - Direcţia Economică</t>
  </si>
  <si>
    <t>Preşedinte - Director general</t>
  </si>
  <si>
    <t xml:space="preserve">TOTAL GENERAL </t>
  </si>
  <si>
    <t>TOTAL</t>
  </si>
  <si>
    <t>69XXX00</t>
  </si>
  <si>
    <t>Bucuresti</t>
  </si>
  <si>
    <t>01.05. 2015</t>
  </si>
  <si>
    <t>02651</t>
  </si>
  <si>
    <t>EZ27005</t>
  </si>
  <si>
    <t>RO02TR</t>
  </si>
  <si>
    <t>EZ70050</t>
  </si>
  <si>
    <t>5069XXX</t>
  </si>
  <si>
    <t>01.05.  2015</t>
  </si>
  <si>
    <t>EZ27025</t>
  </si>
  <si>
    <t>RO59TR</t>
  </si>
  <si>
    <t>008524</t>
  </si>
  <si>
    <t>069XXX</t>
  </si>
  <si>
    <t>NEUROLOGY</t>
  </si>
  <si>
    <t>EZ4215</t>
  </si>
  <si>
    <t>Ilfov</t>
  </si>
  <si>
    <t>Sintesti</t>
  </si>
  <si>
    <t>SERVICES</t>
  </si>
  <si>
    <t>RO09TR</t>
  </si>
  <si>
    <t xml:space="preserve">MEDICAL </t>
  </si>
  <si>
    <t>RO12TREZ7005069XXX002568</t>
  </si>
  <si>
    <t>AIR LIQUIDE VITALAIRE</t>
  </si>
  <si>
    <t>ATOMEDICAL VEST</t>
  </si>
  <si>
    <t xml:space="preserve">LINDE GAZ </t>
  </si>
  <si>
    <t>RO27TREZ7005069XXX005305</t>
  </si>
  <si>
    <t>BIOSINTEX</t>
  </si>
  <si>
    <t>NEWMEDICS</t>
  </si>
  <si>
    <t>RO29TREZ2165069XXX015101</t>
  </si>
  <si>
    <t>Cluj Napoca</t>
  </si>
  <si>
    <t>RO92TREZ7005069XXX003941</t>
  </si>
  <si>
    <t>AUDIO NOVA</t>
  </si>
  <si>
    <t>RO62TREZ2165069XXX009560</t>
  </si>
  <si>
    <t>ROMSOUND</t>
  </si>
  <si>
    <t>RO53TREZ2165069XXX011177</t>
  </si>
  <si>
    <t>MEDICA M3 COMEXIM</t>
  </si>
  <si>
    <t>RO94TREZ4215069XXX002288</t>
  </si>
  <si>
    <t>MOTIVATION</t>
  </si>
  <si>
    <t>plata</t>
  </si>
  <si>
    <t>RON</t>
  </si>
  <si>
    <t>beneficiarului</t>
  </si>
  <si>
    <t>suma</t>
  </si>
  <si>
    <t xml:space="preserve">data </t>
  </si>
  <si>
    <t>numar</t>
  </si>
  <si>
    <t>legal</t>
  </si>
  <si>
    <t>contr.</t>
  </si>
  <si>
    <t>Suma de plata</t>
  </si>
  <si>
    <t>Retineri</t>
  </si>
  <si>
    <t>Refuz</t>
  </si>
  <si>
    <t xml:space="preserve">Suma datorata </t>
  </si>
  <si>
    <t>Factura</t>
  </si>
  <si>
    <t>Nr. Cont</t>
  </si>
  <si>
    <t>Trezoreria</t>
  </si>
  <si>
    <t>Data ang.</t>
  </si>
  <si>
    <t>Nr</t>
  </si>
  <si>
    <t>Localitatea</t>
  </si>
  <si>
    <t>Beneficiar</t>
  </si>
  <si>
    <t>Nr.crt</t>
  </si>
  <si>
    <t>CAS Maramures</t>
  </si>
  <si>
    <t>EXPRESS</t>
  </si>
  <si>
    <t>BEST</t>
  </si>
  <si>
    <t>PAUL HARTMANN</t>
  </si>
  <si>
    <t>MESSER</t>
  </si>
  <si>
    <t>ROMANIA</t>
  </si>
  <si>
    <t>CLARFON</t>
  </si>
  <si>
    <t>curent</t>
  </si>
  <si>
    <t xml:space="preserve">Ramas de </t>
  </si>
  <si>
    <t>MEDIC MAG</t>
  </si>
  <si>
    <t>M-G EXIM ROMITALIA</t>
  </si>
  <si>
    <t>Sef serviciu</t>
  </si>
  <si>
    <t>THERANOVA</t>
  </si>
  <si>
    <t>PROTEARE</t>
  </si>
  <si>
    <t xml:space="preserve">OSTEOPHARM </t>
  </si>
  <si>
    <t>STARKEY</t>
  </si>
  <si>
    <t>LABORATORIES</t>
  </si>
  <si>
    <t xml:space="preserve">ORTODAC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</si>
  <si>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</si>
  <si>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174053</t>
  </si>
  <si>
    <t>30-03-2018</t>
  </si>
  <si>
    <t>3160</t>
  </si>
  <si>
    <t>3</t>
  </si>
  <si>
    <t>Nu</t>
  </si>
  <si>
    <t>ADAPTARE RECUPERARE KINETOTERAPIE SRL</t>
  </si>
  <si>
    <t>291</t>
  </si>
  <si>
    <t>28-03-2018</t>
  </si>
  <si>
    <t>172176</t>
  </si>
  <si>
    <t>172175</t>
  </si>
  <si>
    <t>1442730</t>
  </si>
  <si>
    <t>31-03-2018</t>
  </si>
  <si>
    <t>CLOF03005</t>
  </si>
  <si>
    <t>29-03-2018</t>
  </si>
  <si>
    <t>1392</t>
  </si>
  <si>
    <t>27-03-2018</t>
  </si>
  <si>
    <t>MSNMM 18</t>
  </si>
  <si>
    <t>320180306</t>
  </si>
  <si>
    <t>320180245</t>
  </si>
  <si>
    <t>15-03-2018</t>
  </si>
  <si>
    <t>FEORP00005848</t>
  </si>
  <si>
    <t>ORTO F 20546</t>
  </si>
  <si>
    <t>14000071</t>
  </si>
  <si>
    <t>1116656426</t>
  </si>
  <si>
    <t>OD2018022</t>
  </si>
  <si>
    <t>3446</t>
  </si>
  <si>
    <t>2831</t>
  </si>
  <si>
    <t xml:space="preserve">trimis ERP </t>
  </si>
  <si>
    <t>PROTMED</t>
  </si>
  <si>
    <t>PROTETIKA</t>
  </si>
  <si>
    <t>172189</t>
  </si>
  <si>
    <t>172188</t>
  </si>
  <si>
    <t>30-04-2018</t>
  </si>
  <si>
    <t>302</t>
  </si>
  <si>
    <t>27-04-2018</t>
  </si>
  <si>
    <t>174063</t>
  </si>
  <si>
    <t>172191</t>
  </si>
  <si>
    <t>172190</t>
  </si>
  <si>
    <t>1445905</t>
  </si>
  <si>
    <t>04-04-2018</t>
  </si>
  <si>
    <t>2016401</t>
  </si>
  <si>
    <t>23-04-2018</t>
  </si>
  <si>
    <t>2016448</t>
  </si>
  <si>
    <t>2016449</t>
  </si>
  <si>
    <t>1410</t>
  </si>
  <si>
    <t>ORTOTECH</t>
  </si>
  <si>
    <t>HANDILUNG</t>
  </si>
  <si>
    <t>ORTOPEDICA</t>
  </si>
  <si>
    <t xml:space="preserve">Platit </t>
  </si>
  <si>
    <t xml:space="preserve">facturi </t>
  </si>
  <si>
    <t>nestornate</t>
  </si>
  <si>
    <t>PRIMA</t>
  </si>
  <si>
    <t>ORTOPEDIC</t>
  </si>
  <si>
    <t xml:space="preserve">AKTIVORT </t>
  </si>
  <si>
    <t>AGENT</t>
  </si>
  <si>
    <t>MEDICAL</t>
  </si>
  <si>
    <t>ANCEU</t>
  </si>
  <si>
    <t>333</t>
  </si>
  <si>
    <t>0591</t>
  </si>
  <si>
    <t>,</t>
  </si>
  <si>
    <t>0477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</si>
  <si>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</si>
  <si>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172256</t>
  </si>
  <si>
    <t>0212</t>
  </si>
  <si>
    <t>debit</t>
  </si>
  <si>
    <t>fact.</t>
  </si>
  <si>
    <t>ec.Blaga Gabriela</t>
  </si>
  <si>
    <t xml:space="preserve">Director executiv  - Direcţia Relaţii Contractuale    
ec. Camelia Stretea    
</t>
  </si>
  <si>
    <t>ORTOPROFIL</t>
  </si>
  <si>
    <t>sept 2018</t>
  </si>
  <si>
    <t xml:space="preserve">      </t>
  </si>
  <si>
    <t>NEOMED</t>
  </si>
  <si>
    <t>0172243</t>
  </si>
  <si>
    <t>02018045</t>
  </si>
  <si>
    <t>02018054</t>
  </si>
  <si>
    <t>SONOROM</t>
  </si>
  <si>
    <t>03284</t>
  </si>
  <si>
    <t>172269</t>
  </si>
  <si>
    <t>172270</t>
  </si>
  <si>
    <t>172271</t>
  </si>
  <si>
    <t>2018077</t>
  </si>
  <si>
    <t>VALDOMEDICA</t>
  </si>
  <si>
    <t>0610</t>
  </si>
  <si>
    <t>174108</t>
  </si>
  <si>
    <t>Centralizatorul facturilor aferente dispozitivelor medicale platite in luna  octombrie 2018</t>
  </si>
  <si>
    <t>31.07,2018</t>
  </si>
  <si>
    <t>oct 2018</t>
  </si>
  <si>
    <t>aug 2018</t>
  </si>
  <si>
    <t xml:space="preserve">trimis  ERP </t>
  </si>
</sst>
</file>

<file path=xl/styles.xml><?xml version="1.0" encoding="utf-8"?>
<styleSheet xmlns="http://schemas.openxmlformats.org/spreadsheetml/2006/main">
  <numFmts count="1">
    <numFmt numFmtId="44" formatCode="_-* #,##0.00\ &quot;lei&quot;_-;\-* #,##0.00\ &quot;lei&quot;_-;_-* &quot;-&quot;??\ &quot;lei&quot;_-;_-@_-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1" fillId="0" borderId="0"/>
  </cellStyleXfs>
  <cellXfs count="274">
    <xf numFmtId="0" fontId="0" fillId="0" borderId="0" xfId="0"/>
    <xf numFmtId="0" fontId="0" fillId="2" borderId="0" xfId="0" applyFill="1"/>
    <xf numFmtId="0" fontId="1" fillId="2" borderId="0" xfId="0" applyFont="1" applyFill="1"/>
    <xf numFmtId="44" fontId="2" fillId="2" borderId="0" xfId="1" applyFont="1" applyFill="1" applyAlignment="1">
      <alignment horizontal="center"/>
    </xf>
    <xf numFmtId="4" fontId="1" fillId="2" borderId="0" xfId="0" applyNumberFormat="1" applyFont="1" applyFill="1"/>
    <xf numFmtId="4" fontId="0" fillId="2" borderId="0" xfId="0" applyNumberFormat="1" applyFill="1"/>
    <xf numFmtId="0" fontId="2" fillId="0" borderId="0" xfId="0" applyFont="1" applyFill="1" applyBorder="1"/>
    <xf numFmtId="4" fontId="3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/>
    <xf numFmtId="4" fontId="2" fillId="2" borderId="0" xfId="0" applyNumberFormat="1" applyFont="1" applyFill="1" applyBorder="1"/>
    <xf numFmtId="0" fontId="3" fillId="2" borderId="0" xfId="2" applyFont="1" applyFill="1" applyAlignment="1">
      <alignment horizontal="center"/>
    </xf>
    <xf numFmtId="0" fontId="3" fillId="2" borderId="0" xfId="2" applyFont="1" applyFill="1" applyBorder="1" applyAlignment="1"/>
    <xf numFmtId="4" fontId="2" fillId="2" borderId="0" xfId="2" applyNumberFormat="1" applyFont="1" applyFill="1" applyAlignment="1">
      <alignment horizontal="left"/>
    </xf>
    <xf numFmtId="0" fontId="2" fillId="2" borderId="0" xfId="3" applyFont="1" applyFill="1" applyBorder="1"/>
    <xf numFmtId="0" fontId="2" fillId="0" borderId="0" xfId="2" applyFont="1" applyFill="1" applyBorder="1" applyAlignment="1">
      <alignment vertical="center"/>
    </xf>
    <xf numFmtId="0" fontId="2" fillId="2" borderId="0" xfId="2" applyFont="1" applyFill="1" applyBorder="1"/>
    <xf numFmtId="0" fontId="3" fillId="0" borderId="0" xfId="2" applyFont="1" applyBorder="1" applyAlignment="1">
      <alignment vertical="center"/>
    </xf>
    <xf numFmtId="0" fontId="2" fillId="2" borderId="0" xfId="2" applyFont="1" applyFill="1" applyBorder="1" applyAlignment="1"/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 wrapText="1"/>
    </xf>
    <xf numFmtId="0" fontId="3" fillId="2" borderId="12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10" fillId="2" borderId="0" xfId="2" applyFont="1" applyFill="1" applyAlignment="1"/>
    <xf numFmtId="0" fontId="9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5" xfId="3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3" fillId="2" borderId="0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2" fillId="2" borderId="0" xfId="0" applyFont="1" applyFill="1"/>
    <xf numFmtId="0" fontId="3" fillId="2" borderId="6" xfId="2" applyFont="1" applyFill="1" applyBorder="1" applyAlignment="1">
      <alignment horizontal="center" vertical="center" wrapText="1"/>
    </xf>
    <xf numFmtId="2" fontId="11" fillId="2" borderId="3" xfId="3" applyNumberFormat="1" applyFont="1" applyFill="1" applyBorder="1"/>
    <xf numFmtId="2" fontId="9" fillId="2" borderId="1" xfId="3" applyNumberFormat="1" applyFont="1" applyFill="1" applyBorder="1"/>
    <xf numFmtId="4" fontId="13" fillId="2" borderId="0" xfId="2" applyNumberFormat="1" applyFont="1" applyFill="1" applyBorder="1" applyAlignment="1"/>
    <xf numFmtId="0" fontId="0" fillId="2" borderId="3" xfId="0" applyFill="1" applyBorder="1"/>
    <xf numFmtId="0" fontId="2" fillId="2" borderId="9" xfId="0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left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justify" vertical="center"/>
    </xf>
    <xf numFmtId="0" fontId="2" fillId="2" borderId="1" xfId="3" applyFont="1" applyFill="1" applyBorder="1" applyAlignment="1">
      <alignment horizontal="left" vertical="center" wrapText="1"/>
    </xf>
    <xf numFmtId="0" fontId="2" fillId="2" borderId="7" xfId="3" applyFont="1" applyFill="1" applyBorder="1"/>
    <xf numFmtId="0" fontId="2" fillId="2" borderId="7" xfId="3" applyFont="1" applyFill="1" applyBorder="1" applyAlignment="1">
      <alignment horizontal="left"/>
    </xf>
    <xf numFmtId="0" fontId="3" fillId="2" borderId="1" xfId="3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1" xfId="3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justify" vertical="center"/>
    </xf>
    <xf numFmtId="14" fontId="2" fillId="2" borderId="4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3" applyFont="1" applyFill="1" applyBorder="1" applyAlignment="1">
      <alignment horizontal="left" vertical="center"/>
    </xf>
    <xf numFmtId="0" fontId="2" fillId="2" borderId="3" xfId="3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3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/>
    </xf>
    <xf numFmtId="0" fontId="1" fillId="2" borderId="7" xfId="0" applyFont="1" applyFill="1" applyBorder="1"/>
    <xf numFmtId="0" fontId="2" fillId="2" borderId="10" xfId="3" applyFont="1" applyFill="1" applyBorder="1" applyAlignment="1">
      <alignment horizontal="left" vertical="center"/>
    </xf>
    <xf numFmtId="0" fontId="2" fillId="2" borderId="9" xfId="3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0" fontId="2" fillId="2" borderId="3" xfId="3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6" xfId="3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0" fillId="2" borderId="4" xfId="0" applyFill="1" applyBorder="1"/>
    <xf numFmtId="0" fontId="1" fillId="2" borderId="3" xfId="0" applyFont="1" applyFill="1" applyBorder="1" applyAlignment="1">
      <alignment horizontal="left"/>
    </xf>
    <xf numFmtId="4" fontId="2" fillId="2" borderId="0" xfId="0" applyNumberFormat="1" applyFont="1" applyFill="1" applyAlignment="1">
      <alignment horizontal="center"/>
    </xf>
    <xf numFmtId="0" fontId="4" fillId="2" borderId="4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/>
    </xf>
    <xf numFmtId="4" fontId="4" fillId="2" borderId="11" xfId="2" applyNumberFormat="1" applyFont="1" applyFill="1" applyBorder="1"/>
    <xf numFmtId="4" fontId="4" fillId="2" borderId="9" xfId="2" applyNumberFormat="1" applyFont="1" applyFill="1" applyBorder="1"/>
    <xf numFmtId="49" fontId="4" fillId="2" borderId="9" xfId="2" applyNumberFormat="1" applyFont="1" applyFill="1" applyBorder="1"/>
    <xf numFmtId="0" fontId="4" fillId="2" borderId="1" xfId="2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/>
    </xf>
    <xf numFmtId="4" fontId="4" fillId="2" borderId="13" xfId="2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3" fillId="2" borderId="0" xfId="2" applyFont="1" applyFill="1" applyBorder="1" applyAlignment="1">
      <alignment horizontal="left" vertical="center"/>
    </xf>
    <xf numFmtId="0" fontId="2" fillId="2" borderId="0" xfId="2" applyFont="1" applyFill="1" applyAlignment="1">
      <alignment horizontal="center"/>
    </xf>
    <xf numFmtId="0" fontId="3" fillId="2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left"/>
    </xf>
    <xf numFmtId="0" fontId="3" fillId="2" borderId="0" xfId="2" applyFont="1" applyFill="1"/>
    <xf numFmtId="0" fontId="2" fillId="2" borderId="0" xfId="2" applyFont="1" applyFill="1" applyBorder="1" applyAlignment="1">
      <alignment vertical="center"/>
    </xf>
    <xf numFmtId="0" fontId="2" fillId="2" borderId="0" xfId="3" applyFont="1" applyFill="1" applyBorder="1" applyAlignment="1">
      <alignment horizontal="left"/>
    </xf>
    <xf numFmtId="0" fontId="2" fillId="2" borderId="0" xfId="2" applyFont="1" applyFill="1"/>
    <xf numFmtId="0" fontId="2" fillId="2" borderId="0" xfId="3" applyFont="1" applyFill="1" applyAlignment="1">
      <alignment horizontal="left"/>
    </xf>
    <xf numFmtId="0" fontId="2" fillId="2" borderId="0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3" fillId="2" borderId="7" xfId="3" applyFont="1" applyFill="1" applyBorder="1" applyAlignment="1">
      <alignment vertical="center" wrapText="1"/>
    </xf>
    <xf numFmtId="0" fontId="0" fillId="2" borderId="1" xfId="0" applyFill="1" applyBorder="1"/>
    <xf numFmtId="2" fontId="9" fillId="2" borderId="3" xfId="3" applyNumberFormat="1" applyFont="1" applyFill="1" applyBorder="1"/>
    <xf numFmtId="0" fontId="2" fillId="2" borderId="5" xfId="2" applyFont="1" applyFill="1" applyBorder="1" applyAlignment="1">
      <alignment horizontal="center" vertical="center"/>
    </xf>
    <xf numFmtId="17" fontId="2" fillId="2" borderId="9" xfId="2" applyNumberFormat="1" applyFont="1" applyFill="1" applyBorder="1" applyAlignment="1">
      <alignment horizontal="center" vertical="center"/>
    </xf>
    <xf numFmtId="0" fontId="16" fillId="2" borderId="3" xfId="0" applyFont="1" applyFill="1" applyBorder="1"/>
    <xf numFmtId="0" fontId="2" fillId="2" borderId="1" xfId="2" applyFont="1" applyFill="1" applyBorder="1" applyAlignment="1">
      <alignment horizontal="center" shrinkToFit="1"/>
    </xf>
    <xf numFmtId="0" fontId="16" fillId="2" borderId="1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3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4" xfId="3" applyFont="1" applyFill="1" applyBorder="1" applyAlignment="1">
      <alignment horizontal="justify" vertical="center"/>
    </xf>
    <xf numFmtId="0" fontId="2" fillId="2" borderId="7" xfId="3" applyFont="1" applyFill="1" applyBorder="1" applyAlignment="1">
      <alignment horizontal="justify" vertical="center"/>
    </xf>
    <xf numFmtId="0" fontId="2" fillId="2" borderId="8" xfId="3" applyFont="1" applyFill="1" applyBorder="1" applyAlignment="1">
      <alignment horizontal="left" vertical="center"/>
    </xf>
    <xf numFmtId="0" fontId="2" fillId="2" borderId="6" xfId="3" applyFont="1" applyFill="1" applyBorder="1" applyAlignment="1">
      <alignment horizontal="left" vertical="center"/>
    </xf>
    <xf numFmtId="0" fontId="2" fillId="2" borderId="4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right"/>
    </xf>
    <xf numFmtId="2" fontId="16" fillId="2" borderId="1" xfId="0" applyNumberFormat="1" applyFont="1" applyFill="1" applyBorder="1"/>
    <xf numFmtId="2" fontId="16" fillId="2" borderId="3" xfId="0" applyNumberFormat="1" applyFont="1" applyFill="1" applyBorder="1"/>
    <xf numFmtId="2" fontId="8" fillId="2" borderId="1" xfId="0" applyNumberFormat="1" applyFont="1" applyFill="1" applyBorder="1"/>
    <xf numFmtId="0" fontId="17" fillId="2" borderId="1" xfId="0" applyFont="1" applyFill="1" applyBorder="1"/>
    <xf numFmtId="0" fontId="8" fillId="2" borderId="1" xfId="0" applyFont="1" applyFill="1" applyBorder="1"/>
    <xf numFmtId="14" fontId="8" fillId="2" borderId="1" xfId="0" applyNumberFormat="1" applyFont="1" applyFill="1" applyBorder="1"/>
    <xf numFmtId="2" fontId="9" fillId="2" borderId="1" xfId="2" applyNumberFormat="1" applyFont="1" applyFill="1" applyBorder="1"/>
    <xf numFmtId="0" fontId="8" fillId="2" borderId="1" xfId="3" applyFont="1" applyFill="1" applyBorder="1"/>
    <xf numFmtId="0" fontId="8" fillId="2" borderId="1" xfId="3" applyFont="1" applyFill="1" applyBorder="1" applyAlignment="1">
      <alignment horizontal="center"/>
    </xf>
    <xf numFmtId="0" fontId="8" fillId="2" borderId="3" xfId="3" applyFont="1" applyFill="1" applyBorder="1"/>
    <xf numFmtId="0" fontId="8" fillId="2" borderId="3" xfId="3" applyFont="1" applyFill="1" applyBorder="1" applyAlignment="1">
      <alignment horizontal="center"/>
    </xf>
    <xf numFmtId="2" fontId="8" fillId="2" borderId="3" xfId="3" applyNumberFormat="1" applyFont="1" applyFill="1" applyBorder="1" applyAlignment="1">
      <alignment horizontal="right"/>
    </xf>
    <xf numFmtId="2" fontId="8" fillId="2" borderId="1" xfId="3" applyNumberFormat="1" applyFont="1" applyFill="1" applyBorder="1"/>
    <xf numFmtId="2" fontId="8" fillId="2" borderId="3" xfId="3" applyNumberFormat="1" applyFont="1" applyFill="1" applyBorder="1"/>
    <xf numFmtId="2" fontId="8" fillId="2" borderId="3" xfId="0" applyNumberFormat="1" applyFont="1" applyFill="1" applyBorder="1"/>
    <xf numFmtId="49" fontId="16" fillId="2" borderId="1" xfId="0" applyNumberFormat="1" applyFont="1" applyFill="1" applyBorder="1" applyAlignment="1">
      <alignment horizontal="right"/>
    </xf>
    <xf numFmtId="0" fontId="9" fillId="2" borderId="1" xfId="3" applyFont="1" applyFill="1" applyBorder="1"/>
    <xf numFmtId="0" fontId="9" fillId="2" borderId="1" xfId="3" applyFont="1" applyFill="1" applyBorder="1" applyAlignment="1">
      <alignment horizontal="center"/>
    </xf>
    <xf numFmtId="1" fontId="16" fillId="2" borderId="1" xfId="0" applyNumberFormat="1" applyFont="1" applyFill="1" applyBorder="1"/>
    <xf numFmtId="2" fontId="17" fillId="2" borderId="1" xfId="0" applyNumberFormat="1" applyFont="1" applyFill="1" applyBorder="1"/>
    <xf numFmtId="49" fontId="8" fillId="2" borderId="1" xfId="0" applyNumberFormat="1" applyFont="1" applyFill="1" applyBorder="1" applyAlignment="1">
      <alignment horizontal="right"/>
    </xf>
    <xf numFmtId="0" fontId="8" fillId="2" borderId="5" xfId="3" applyFont="1" applyFill="1" applyBorder="1" applyAlignment="1">
      <alignment horizontal="center"/>
    </xf>
    <xf numFmtId="14" fontId="8" fillId="2" borderId="5" xfId="3" applyNumberFormat="1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right"/>
    </xf>
    <xf numFmtId="0" fontId="9" fillId="2" borderId="2" xfId="3" applyFont="1" applyFill="1" applyBorder="1" applyAlignment="1">
      <alignment horizontal="center"/>
    </xf>
    <xf numFmtId="2" fontId="11" fillId="2" borderId="9" xfId="3" applyNumberFormat="1" applyFont="1" applyFill="1" applyBorder="1"/>
    <xf numFmtId="0" fontId="17" fillId="2" borderId="4" xfId="0" applyFont="1" applyFill="1" applyBorder="1"/>
    <xf numFmtId="0" fontId="17" fillId="2" borderId="3" xfId="0" applyFont="1" applyFill="1" applyBorder="1"/>
    <xf numFmtId="0" fontId="16" fillId="2" borderId="4" xfId="0" applyFont="1" applyFill="1" applyBorder="1"/>
    <xf numFmtId="2" fontId="16" fillId="2" borderId="4" xfId="0" applyNumberFormat="1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/>
    </xf>
    <xf numFmtId="4" fontId="0" fillId="2" borderId="15" xfId="0" applyNumberFormat="1" applyFill="1" applyBorder="1" applyAlignment="1">
      <alignment horizontal="right"/>
    </xf>
    <xf numFmtId="0" fontId="0" fillId="2" borderId="14" xfId="0" applyFill="1" applyBorder="1"/>
    <xf numFmtId="4" fontId="0" fillId="2" borderId="14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2" fillId="2" borderId="7" xfId="0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2" fontId="18" fillId="2" borderId="1" xfId="3" applyNumberFormat="1" applyFont="1" applyFill="1" applyBorder="1"/>
    <xf numFmtId="4" fontId="14" fillId="2" borderId="0" xfId="0" applyNumberFormat="1" applyFont="1" applyFill="1"/>
    <xf numFmtId="2" fontId="19" fillId="2" borderId="1" xfId="0" applyNumberFormat="1" applyFont="1" applyFill="1" applyBorder="1"/>
    <xf numFmtId="49" fontId="17" fillId="2" borderId="1" xfId="0" applyNumberFormat="1" applyFont="1" applyFill="1" applyBorder="1" applyAlignment="1">
      <alignment horizontal="right"/>
    </xf>
    <xf numFmtId="49" fontId="2" fillId="2" borderId="1" xfId="3" applyNumberFormat="1" applyFont="1" applyFill="1" applyBorder="1" applyAlignment="1">
      <alignment horizontal="right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right"/>
    </xf>
    <xf numFmtId="0" fontId="2" fillId="2" borderId="1" xfId="2" applyFont="1" applyFill="1" applyBorder="1" applyAlignment="1">
      <alignment horizontal="center"/>
    </xf>
    <xf numFmtId="0" fontId="4" fillId="2" borderId="0" xfId="0" applyFont="1" applyFill="1"/>
    <xf numFmtId="0" fontId="21" fillId="2" borderId="1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left" vertical="center" wrapText="1"/>
    </xf>
    <xf numFmtId="14" fontId="2" fillId="2" borderId="7" xfId="2" applyNumberFormat="1" applyFont="1" applyFill="1" applyBorder="1" applyAlignment="1">
      <alignment horizontal="justify" vertical="center"/>
    </xf>
    <xf numFmtId="14" fontId="2" fillId="2" borderId="3" xfId="2" applyNumberFormat="1" applyFont="1" applyFill="1" applyBorder="1" applyAlignment="1">
      <alignment horizontal="justify" vertical="center"/>
    </xf>
    <xf numFmtId="0" fontId="2" fillId="2" borderId="3" xfId="2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3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left" vertical="center" wrapText="1"/>
    </xf>
    <xf numFmtId="0" fontId="2" fillId="2" borderId="7" xfId="2" applyFont="1" applyFill="1" applyBorder="1" applyAlignment="1">
      <alignment horizontal="justify" vertical="center" wrapText="1"/>
    </xf>
    <xf numFmtId="0" fontId="2" fillId="2" borderId="6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justify" vertical="center"/>
    </xf>
    <xf numFmtId="0" fontId="2" fillId="2" borderId="4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left"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/>
    </xf>
    <xf numFmtId="4" fontId="3" fillId="2" borderId="0" xfId="2" applyNumberFormat="1" applyFont="1" applyFill="1" applyBorder="1" applyAlignment="1">
      <alignment horizontal="center" wrapText="1"/>
    </xf>
    <xf numFmtId="4" fontId="3" fillId="2" borderId="0" xfId="2" applyNumberFormat="1" applyFont="1" applyFill="1" applyBorder="1" applyAlignment="1">
      <alignment horizontal="center"/>
    </xf>
    <xf numFmtId="4" fontId="4" fillId="2" borderId="13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1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7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left" vertical="center"/>
    </xf>
    <xf numFmtId="4" fontId="1" fillId="2" borderId="0" xfId="0" applyNumberFormat="1" applyFont="1" applyFill="1" applyAlignment="1">
      <alignment horizontal="left"/>
    </xf>
    <xf numFmtId="0" fontId="2" fillId="2" borderId="10" xfId="0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7"/>
  <sheetViews>
    <sheetView tabSelected="1" workbookViewId="0">
      <pane ySplit="6" topLeftCell="A7" activePane="bottomLeft" state="frozen"/>
      <selection pane="bottomLeft" activeCell="A170" sqref="A170:XFD170"/>
    </sheetView>
  </sheetViews>
  <sheetFormatPr defaultRowHeight="15"/>
  <cols>
    <col min="1" max="1" width="3.140625" customWidth="1"/>
    <col min="2" max="2" width="15.42578125" style="1" customWidth="1"/>
    <col min="3" max="7" width="9.140625" style="1" hidden="1" customWidth="1"/>
    <col min="8" max="8" width="9.28515625" style="42" customWidth="1"/>
    <col min="9" max="9" width="8.7109375" style="29" customWidth="1"/>
    <col min="10" max="10" width="8.42578125" style="1" customWidth="1"/>
    <col min="11" max="11" width="8.7109375" style="1" customWidth="1"/>
    <col min="12" max="12" width="8.140625" style="1" customWidth="1"/>
    <col min="13" max="13" width="8.5703125" style="1" customWidth="1"/>
    <col min="14" max="14" width="7.42578125" style="1" customWidth="1"/>
    <col min="15" max="15" width="7" style="1" customWidth="1"/>
    <col min="16" max="16" width="6.7109375" style="1" customWidth="1"/>
    <col min="17" max="17" width="6.85546875" style="1" customWidth="1"/>
    <col min="18" max="18" width="1.7109375" style="1" hidden="1" customWidth="1"/>
    <col min="19" max="19" width="9" style="1" customWidth="1"/>
    <col min="20" max="20" width="8.85546875" style="1" customWidth="1"/>
    <col min="21" max="21" width="9.7109375" style="1" hidden="1" customWidth="1"/>
    <col min="22" max="22" width="14.5703125" style="1" hidden="1" customWidth="1"/>
    <col min="23" max="30" width="0" style="1" hidden="1" customWidth="1"/>
    <col min="31" max="31" width="10.7109375" style="1" hidden="1" customWidth="1"/>
    <col min="32" max="32" width="10.42578125" style="1" hidden="1" customWidth="1"/>
    <col min="33" max="34" width="0" style="1" hidden="1" customWidth="1"/>
    <col min="35" max="35" width="7" style="1" customWidth="1"/>
  </cols>
  <sheetData>
    <row r="1" spans="1:35" ht="14.25" customHeight="1">
      <c r="A1" s="1"/>
      <c r="B1" s="2" t="s">
        <v>66</v>
      </c>
      <c r="C1" s="107"/>
      <c r="H1" s="2"/>
      <c r="I1" s="30"/>
      <c r="L1" s="2"/>
      <c r="M1" s="2"/>
      <c r="N1" s="2"/>
    </row>
    <row r="2" spans="1:35">
      <c r="A2" s="1"/>
      <c r="B2" s="2"/>
      <c r="C2" s="107"/>
      <c r="H2" s="2"/>
      <c r="I2" s="30"/>
      <c r="L2" s="2"/>
      <c r="M2" s="2"/>
      <c r="N2" s="2"/>
    </row>
    <row r="3" spans="1:35">
      <c r="A3" s="9"/>
      <c r="B3" s="28" t="s">
        <v>169</v>
      </c>
      <c r="C3" s="28"/>
      <c r="D3" s="28"/>
      <c r="E3" s="28"/>
      <c r="F3" s="28"/>
      <c r="G3" s="28"/>
      <c r="H3" s="28"/>
      <c r="I3" s="31"/>
      <c r="J3" s="28"/>
      <c r="K3" s="28"/>
      <c r="L3" s="28"/>
      <c r="M3" s="28"/>
      <c r="N3" s="28"/>
      <c r="O3" s="28"/>
      <c r="P3" s="28"/>
      <c r="Q3" s="28"/>
      <c r="R3" s="28"/>
      <c r="S3" s="28"/>
      <c r="T3" s="9"/>
    </row>
    <row r="4" spans="1:35" ht="15.75" customHeight="1">
      <c r="A4" s="9"/>
      <c r="B4" s="11"/>
      <c r="C4" s="11"/>
      <c r="D4" s="11"/>
      <c r="E4" s="11"/>
      <c r="F4" s="11"/>
      <c r="G4" s="11"/>
      <c r="H4" s="11"/>
      <c r="I4" s="32"/>
      <c r="J4" s="11"/>
      <c r="K4" s="11"/>
      <c r="L4" s="11"/>
      <c r="M4" s="11"/>
      <c r="N4" s="11"/>
      <c r="O4" s="11"/>
      <c r="P4" s="11"/>
      <c r="Q4" s="11"/>
      <c r="R4" s="11"/>
      <c r="S4" s="11"/>
      <c r="T4" s="9"/>
    </row>
    <row r="5" spans="1:35" s="1" customFormat="1">
      <c r="A5" s="268" t="s">
        <v>65</v>
      </c>
      <c r="B5" s="262" t="s">
        <v>64</v>
      </c>
      <c r="C5" s="271" t="s">
        <v>63</v>
      </c>
      <c r="D5" s="94" t="s">
        <v>62</v>
      </c>
      <c r="E5" s="95" t="s">
        <v>61</v>
      </c>
      <c r="F5" s="253" t="s">
        <v>60</v>
      </c>
      <c r="G5" s="262" t="s">
        <v>59</v>
      </c>
      <c r="H5" s="260" t="s">
        <v>58</v>
      </c>
      <c r="I5" s="260"/>
      <c r="J5" s="261"/>
      <c r="K5" s="99" t="s">
        <v>57</v>
      </c>
      <c r="L5" s="99" t="s">
        <v>173</v>
      </c>
      <c r="M5" s="99" t="s">
        <v>112</v>
      </c>
      <c r="N5" s="99" t="s">
        <v>112</v>
      </c>
      <c r="O5" s="38" t="s">
        <v>55</v>
      </c>
      <c r="P5" s="252" t="s">
        <v>56</v>
      </c>
      <c r="Q5" s="258" t="s">
        <v>133</v>
      </c>
      <c r="R5" s="259"/>
      <c r="S5" s="129" t="s">
        <v>54</v>
      </c>
      <c r="T5" s="94" t="s">
        <v>74</v>
      </c>
      <c r="AH5" s="179" t="s">
        <v>134</v>
      </c>
      <c r="AI5" s="91" t="s">
        <v>150</v>
      </c>
    </row>
    <row r="6" spans="1:35" s="1" customFormat="1">
      <c r="A6" s="269"/>
      <c r="B6" s="263"/>
      <c r="C6" s="227"/>
      <c r="D6" s="96" t="s">
        <v>53</v>
      </c>
      <c r="E6" s="97" t="s">
        <v>52</v>
      </c>
      <c r="F6" s="224"/>
      <c r="G6" s="263"/>
      <c r="H6" s="102" t="s">
        <v>51</v>
      </c>
      <c r="I6" s="103" t="s">
        <v>50</v>
      </c>
      <c r="J6" s="104" t="s">
        <v>49</v>
      </c>
      <c r="K6" s="100" t="s">
        <v>48</v>
      </c>
      <c r="L6" s="101" t="s">
        <v>154</v>
      </c>
      <c r="M6" s="101" t="s">
        <v>172</v>
      </c>
      <c r="N6" s="101" t="s">
        <v>171</v>
      </c>
      <c r="O6" s="39" t="s">
        <v>73</v>
      </c>
      <c r="P6" s="252"/>
      <c r="Q6" s="127">
        <v>43344</v>
      </c>
      <c r="R6" s="126"/>
      <c r="S6" s="212" t="s">
        <v>47</v>
      </c>
      <c r="T6" s="96" t="s">
        <v>46</v>
      </c>
      <c r="AH6" s="180" t="s">
        <v>135</v>
      </c>
      <c r="AI6" s="47" t="s">
        <v>149</v>
      </c>
    </row>
    <row r="7" spans="1:35" s="1" customFormat="1">
      <c r="A7" s="239">
        <v>1</v>
      </c>
      <c r="B7" s="43"/>
      <c r="C7" s="221"/>
      <c r="D7" s="270"/>
      <c r="E7" s="225"/>
      <c r="F7" s="223"/>
      <c r="G7" s="247"/>
      <c r="H7" s="130">
        <v>75713</v>
      </c>
      <c r="I7" s="152">
        <v>43333</v>
      </c>
      <c r="J7" s="153">
        <v>6543.25</v>
      </c>
      <c r="K7" s="153">
        <v>6543.25</v>
      </c>
      <c r="L7" s="153"/>
      <c r="M7" s="153">
        <v>6543.25</v>
      </c>
      <c r="N7" s="153"/>
      <c r="O7" s="153" t="s">
        <v>146</v>
      </c>
      <c r="P7" s="153"/>
      <c r="Q7" s="153"/>
      <c r="R7" s="153"/>
      <c r="S7" s="153">
        <v>6543.25</v>
      </c>
      <c r="T7" s="153">
        <v>0</v>
      </c>
      <c r="U7" s="187"/>
      <c r="V7" s="188"/>
      <c r="W7" s="188"/>
      <c r="AD7" s="189"/>
      <c r="AE7" s="188"/>
      <c r="AF7" s="188"/>
      <c r="AH7" s="124"/>
      <c r="AI7" s="124"/>
    </row>
    <row r="8" spans="1:35" s="1" customFormat="1">
      <c r="A8" s="239"/>
      <c r="B8" s="43"/>
      <c r="C8" s="221"/>
      <c r="D8" s="270"/>
      <c r="E8" s="225"/>
      <c r="F8" s="223"/>
      <c r="G8" s="247"/>
      <c r="H8" s="130">
        <v>75734</v>
      </c>
      <c r="I8" s="152">
        <v>43335</v>
      </c>
      <c r="J8" s="153">
        <v>3298.1</v>
      </c>
      <c r="K8" s="153">
        <v>3298.1</v>
      </c>
      <c r="L8" s="153"/>
      <c r="M8" s="153">
        <v>3298.1</v>
      </c>
      <c r="N8" s="153"/>
      <c r="O8" s="153"/>
      <c r="P8" s="153"/>
      <c r="Q8" s="153"/>
      <c r="R8" s="153"/>
      <c r="S8" s="155">
        <f t="shared" ref="S8:S16" si="0">J8-O8-P8-T8</f>
        <v>3298.1</v>
      </c>
      <c r="T8" s="153">
        <v>0</v>
      </c>
      <c r="U8" s="187"/>
      <c r="V8" s="188"/>
      <c r="W8" s="188"/>
      <c r="AD8" s="189"/>
      <c r="AE8" s="188"/>
      <c r="AF8" s="188"/>
      <c r="AH8" s="124"/>
      <c r="AI8" s="124"/>
    </row>
    <row r="9" spans="1:35" s="1" customFormat="1">
      <c r="A9" s="239"/>
      <c r="B9" s="43"/>
      <c r="C9" s="221"/>
      <c r="D9" s="270"/>
      <c r="E9" s="225"/>
      <c r="F9" s="223"/>
      <c r="G9" s="247"/>
      <c r="H9" s="130">
        <v>75714</v>
      </c>
      <c r="I9" s="152">
        <v>43333</v>
      </c>
      <c r="J9" s="153">
        <v>672.76</v>
      </c>
      <c r="K9" s="153">
        <v>672.76</v>
      </c>
      <c r="L9" s="153"/>
      <c r="M9" s="153">
        <v>672.76</v>
      </c>
      <c r="N9" s="153"/>
      <c r="O9" s="153"/>
      <c r="P9" s="153"/>
      <c r="Q9" s="153"/>
      <c r="R9" s="153"/>
      <c r="S9" s="155">
        <f t="shared" si="0"/>
        <v>672.76</v>
      </c>
      <c r="T9" s="153">
        <v>0</v>
      </c>
      <c r="U9" s="187"/>
      <c r="V9" s="188"/>
      <c r="W9" s="188"/>
      <c r="AD9" s="189"/>
      <c r="AE9" s="188"/>
      <c r="AF9" s="188"/>
      <c r="AH9" s="124"/>
      <c r="AI9" s="124"/>
    </row>
    <row r="10" spans="1:35" s="1" customFormat="1">
      <c r="A10" s="239"/>
      <c r="B10" s="43" t="s">
        <v>28</v>
      </c>
      <c r="C10" s="221"/>
      <c r="D10" s="270"/>
      <c r="E10" s="225"/>
      <c r="F10" s="223"/>
      <c r="G10" s="247"/>
      <c r="H10" s="130">
        <v>75951</v>
      </c>
      <c r="I10" s="152">
        <v>43367</v>
      </c>
      <c r="J10" s="153">
        <v>5421.85</v>
      </c>
      <c r="K10" s="153">
        <v>5421.85</v>
      </c>
      <c r="L10" s="153">
        <v>5421.85</v>
      </c>
      <c r="M10" s="153"/>
      <c r="N10" s="153"/>
      <c r="O10" s="153"/>
      <c r="P10" s="153"/>
      <c r="Q10" s="153" t="s">
        <v>155</v>
      </c>
      <c r="R10" s="153"/>
      <c r="S10" s="155">
        <f t="shared" si="0"/>
        <v>5421.85</v>
      </c>
      <c r="T10" s="153">
        <v>0</v>
      </c>
      <c r="U10" s="189"/>
      <c r="V10" s="188"/>
      <c r="W10" s="188"/>
      <c r="AD10" s="189"/>
      <c r="AE10" s="188"/>
      <c r="AF10" s="188"/>
      <c r="AH10" s="124"/>
      <c r="AI10" s="124"/>
    </row>
    <row r="11" spans="1:35" s="1" customFormat="1">
      <c r="A11" s="239"/>
      <c r="B11" s="43" t="s">
        <v>67</v>
      </c>
      <c r="C11" s="221"/>
      <c r="D11" s="270"/>
      <c r="E11" s="225"/>
      <c r="F11" s="223"/>
      <c r="G11" s="247"/>
      <c r="H11" s="130">
        <v>75953</v>
      </c>
      <c r="I11" s="152">
        <v>43367</v>
      </c>
      <c r="J11" s="153">
        <v>388.62</v>
      </c>
      <c r="K11" s="153">
        <v>388.62</v>
      </c>
      <c r="L11" s="153">
        <v>388.62</v>
      </c>
      <c r="M11" s="153"/>
      <c r="N11" s="153"/>
      <c r="O11" s="153"/>
      <c r="P11" s="153"/>
      <c r="Q11" s="153"/>
      <c r="R11" s="153"/>
      <c r="S11" s="155">
        <f t="shared" si="0"/>
        <v>388.62</v>
      </c>
      <c r="T11" s="153">
        <v>0</v>
      </c>
      <c r="U11" s="189"/>
      <c r="V11" s="188"/>
      <c r="W11" s="188"/>
      <c r="AH11" s="124"/>
      <c r="AI11" s="124"/>
    </row>
    <row r="12" spans="1:35" s="1" customFormat="1">
      <c r="A12" s="239"/>
      <c r="B12" s="43"/>
      <c r="C12" s="221"/>
      <c r="D12" s="270"/>
      <c r="E12" s="225"/>
      <c r="F12" s="223"/>
      <c r="G12" s="247"/>
      <c r="H12" s="130">
        <v>75952</v>
      </c>
      <c r="I12" s="152">
        <v>43367</v>
      </c>
      <c r="J12" s="153">
        <v>28836.26</v>
      </c>
      <c r="K12" s="153">
        <v>28836.26</v>
      </c>
      <c r="L12" s="153">
        <v>28836.26</v>
      </c>
      <c r="M12" s="153"/>
      <c r="N12" s="153"/>
      <c r="O12" s="153"/>
      <c r="P12" s="153"/>
      <c r="Q12" s="153"/>
      <c r="R12" s="153"/>
      <c r="S12" s="155">
        <f t="shared" si="0"/>
        <v>28836.26</v>
      </c>
      <c r="T12" s="153">
        <v>0</v>
      </c>
      <c r="U12" s="189"/>
      <c r="V12" s="188"/>
      <c r="W12" s="188"/>
      <c r="AH12" s="124"/>
      <c r="AI12" s="124"/>
    </row>
    <row r="13" spans="1:35" s="1" customFormat="1">
      <c r="A13" s="239"/>
      <c r="B13" s="43"/>
      <c r="C13" s="221"/>
      <c r="D13" s="270"/>
      <c r="E13" s="225"/>
      <c r="F13" s="223"/>
      <c r="G13" s="247"/>
      <c r="H13" s="181">
        <v>75867</v>
      </c>
      <c r="I13" s="152">
        <v>43356</v>
      </c>
      <c r="J13" s="182">
        <v>5393.36</v>
      </c>
      <c r="K13" s="182">
        <v>5393.36</v>
      </c>
      <c r="L13" s="182">
        <v>5393.36</v>
      </c>
      <c r="M13" s="182"/>
      <c r="N13" s="182"/>
      <c r="O13" s="153"/>
      <c r="P13" s="182"/>
      <c r="Q13" s="182"/>
      <c r="R13" s="182"/>
      <c r="S13" s="155">
        <f t="shared" si="0"/>
        <v>5393.36</v>
      </c>
      <c r="T13" s="182">
        <v>0</v>
      </c>
      <c r="U13" s="190"/>
      <c r="V13" s="191"/>
      <c r="W13" s="191"/>
      <c r="AH13" s="91"/>
      <c r="AI13" s="124"/>
    </row>
    <row r="14" spans="1:35" s="1" customFormat="1">
      <c r="A14" s="239"/>
      <c r="B14" s="43"/>
      <c r="C14" s="221"/>
      <c r="D14" s="270"/>
      <c r="E14" s="225"/>
      <c r="F14" s="223"/>
      <c r="G14" s="247"/>
      <c r="H14" s="181">
        <v>75866</v>
      </c>
      <c r="I14" s="152">
        <v>43356</v>
      </c>
      <c r="J14" s="182">
        <v>2007.51</v>
      </c>
      <c r="K14" s="182">
        <v>2007.51</v>
      </c>
      <c r="L14" s="182">
        <v>2007.51</v>
      </c>
      <c r="M14" s="182"/>
      <c r="N14" s="182"/>
      <c r="O14" s="153"/>
      <c r="P14" s="182"/>
      <c r="Q14" s="182"/>
      <c r="R14" s="182"/>
      <c r="S14" s="155">
        <f t="shared" si="0"/>
        <v>2007.51</v>
      </c>
      <c r="T14" s="182">
        <v>0</v>
      </c>
      <c r="U14" s="190"/>
      <c r="V14" s="191"/>
      <c r="W14" s="191"/>
      <c r="AH14" s="91"/>
      <c r="AI14" s="124"/>
    </row>
    <row r="15" spans="1:35" s="1" customFormat="1">
      <c r="A15" s="239"/>
      <c r="B15" s="43"/>
      <c r="C15" s="221"/>
      <c r="D15" s="270"/>
      <c r="E15" s="225"/>
      <c r="F15" s="223"/>
      <c r="G15" s="247"/>
      <c r="H15" s="181">
        <v>75848</v>
      </c>
      <c r="I15" s="152">
        <v>43350</v>
      </c>
      <c r="J15" s="182">
        <v>4017.93</v>
      </c>
      <c r="K15" s="182">
        <v>4017.93</v>
      </c>
      <c r="L15" s="182">
        <v>4017.93</v>
      </c>
      <c r="M15" s="182"/>
      <c r="N15" s="182"/>
      <c r="O15" s="153"/>
      <c r="P15" s="182"/>
      <c r="Q15" s="182"/>
      <c r="R15" s="182"/>
      <c r="S15" s="155">
        <f t="shared" si="0"/>
        <v>4017.93</v>
      </c>
      <c r="T15" s="182">
        <v>0</v>
      </c>
      <c r="U15" s="190"/>
      <c r="V15" s="191"/>
      <c r="W15" s="191"/>
      <c r="AH15" s="91"/>
      <c r="AI15" s="124"/>
    </row>
    <row r="16" spans="1:35" s="1" customFormat="1">
      <c r="A16" s="239"/>
      <c r="B16" s="43"/>
      <c r="C16" s="221"/>
      <c r="D16" s="270"/>
      <c r="E16" s="225"/>
      <c r="F16" s="223"/>
      <c r="G16" s="247"/>
      <c r="H16" s="181">
        <v>75847</v>
      </c>
      <c r="I16" s="152">
        <v>43350</v>
      </c>
      <c r="J16" s="182">
        <v>27049.49</v>
      </c>
      <c r="K16" s="182">
        <v>27049.49</v>
      </c>
      <c r="L16" s="182">
        <v>27049.49</v>
      </c>
      <c r="M16" s="182"/>
      <c r="N16" s="182"/>
      <c r="O16" s="153"/>
      <c r="P16" s="182"/>
      <c r="Q16" s="182"/>
      <c r="R16" s="182"/>
      <c r="S16" s="155">
        <f t="shared" si="0"/>
        <v>27049.49</v>
      </c>
      <c r="T16" s="182">
        <v>0</v>
      </c>
      <c r="U16" s="190"/>
      <c r="V16" s="191"/>
      <c r="W16" s="191"/>
      <c r="AH16" s="91"/>
      <c r="AI16" s="124"/>
    </row>
    <row r="17" spans="1:35" s="1" customFormat="1">
      <c r="A17" s="267"/>
      <c r="B17" s="105" t="s">
        <v>8</v>
      </c>
      <c r="C17" s="227"/>
      <c r="D17" s="263"/>
      <c r="E17" s="226"/>
      <c r="F17" s="224"/>
      <c r="G17" s="264"/>
      <c r="H17" s="157"/>
      <c r="I17" s="158"/>
      <c r="J17" s="159">
        <f>SUM(J7:J16)</f>
        <v>83629.13</v>
      </c>
      <c r="K17" s="159">
        <f>SUM(K7:K16)</f>
        <v>83629.13</v>
      </c>
      <c r="L17" s="159">
        <f>SUM(L7:L16)</f>
        <v>73115.02</v>
      </c>
      <c r="M17" s="159">
        <f>SUM(M7:M16)</f>
        <v>10514.11</v>
      </c>
      <c r="N17" s="159"/>
      <c r="O17" s="159">
        <f t="shared" ref="O17:AG17" si="1">SUM(O7:O16)</f>
        <v>0</v>
      </c>
      <c r="P17" s="159">
        <f t="shared" si="1"/>
        <v>0</v>
      </c>
      <c r="Q17" s="159">
        <f t="shared" si="1"/>
        <v>0</v>
      </c>
      <c r="R17" s="159">
        <f t="shared" si="1"/>
        <v>0</v>
      </c>
      <c r="S17" s="159">
        <f t="shared" si="1"/>
        <v>83629.13</v>
      </c>
      <c r="T17" s="159">
        <f t="shared" si="1"/>
        <v>0</v>
      </c>
      <c r="U17" s="159">
        <f t="shared" si="1"/>
        <v>0</v>
      </c>
      <c r="V17" s="159">
        <f t="shared" si="1"/>
        <v>0</v>
      </c>
      <c r="W17" s="159">
        <f t="shared" si="1"/>
        <v>0</v>
      </c>
      <c r="X17" s="159">
        <f t="shared" si="1"/>
        <v>0</v>
      </c>
      <c r="Y17" s="159">
        <f t="shared" si="1"/>
        <v>0</v>
      </c>
      <c r="Z17" s="159">
        <f t="shared" si="1"/>
        <v>0</v>
      </c>
      <c r="AA17" s="159">
        <f t="shared" si="1"/>
        <v>0</v>
      </c>
      <c r="AB17" s="159">
        <f t="shared" si="1"/>
        <v>0</v>
      </c>
      <c r="AC17" s="159">
        <f t="shared" si="1"/>
        <v>0</v>
      </c>
      <c r="AD17" s="159">
        <f t="shared" si="1"/>
        <v>0</v>
      </c>
      <c r="AE17" s="159">
        <f t="shared" si="1"/>
        <v>0</v>
      </c>
      <c r="AF17" s="159">
        <f t="shared" si="1"/>
        <v>0</v>
      </c>
      <c r="AG17" s="159">
        <f t="shared" si="1"/>
        <v>0</v>
      </c>
      <c r="AH17" s="124"/>
      <c r="AI17" s="124"/>
    </row>
    <row r="18" spans="1:35" s="1" customFormat="1">
      <c r="A18" s="239">
        <v>2</v>
      </c>
      <c r="B18" s="222" t="s">
        <v>153</v>
      </c>
      <c r="C18" s="221"/>
      <c r="D18" s="270"/>
      <c r="E18" s="247"/>
      <c r="F18" s="223"/>
      <c r="G18" s="234"/>
      <c r="H18" s="130">
        <v>2400423</v>
      </c>
      <c r="I18" s="152">
        <v>43343</v>
      </c>
      <c r="J18" s="153">
        <v>161.33000000000001</v>
      </c>
      <c r="K18" s="153">
        <v>161.33000000000001</v>
      </c>
      <c r="L18" s="153"/>
      <c r="M18" s="153">
        <v>161.33000000000001</v>
      </c>
      <c r="N18" s="153"/>
      <c r="O18" s="153"/>
      <c r="P18" s="153"/>
      <c r="Q18" s="153"/>
      <c r="R18" s="153"/>
      <c r="S18" s="155">
        <f>J18-O18-P18-T18</f>
        <v>161.33000000000001</v>
      </c>
      <c r="T18" s="153">
        <v>0</v>
      </c>
      <c r="U18" s="189"/>
      <c r="V18" s="188"/>
      <c r="W18" s="188"/>
      <c r="AH18" s="124"/>
      <c r="AI18" s="124"/>
    </row>
    <row r="19" spans="1:35" s="1" customFormat="1">
      <c r="A19" s="239"/>
      <c r="B19" s="222"/>
      <c r="C19" s="221"/>
      <c r="D19" s="270"/>
      <c r="E19" s="247"/>
      <c r="F19" s="223"/>
      <c r="G19" s="234"/>
      <c r="H19" s="156">
        <v>1200492</v>
      </c>
      <c r="I19" s="152">
        <v>43343</v>
      </c>
      <c r="J19" s="156">
        <v>8581.57</v>
      </c>
      <c r="K19" s="156">
        <v>8581.57</v>
      </c>
      <c r="L19" s="156"/>
      <c r="M19" s="156">
        <v>8581.57</v>
      </c>
      <c r="N19" s="156"/>
      <c r="O19" s="156"/>
      <c r="P19" s="156"/>
      <c r="Q19" s="156"/>
      <c r="R19" s="156"/>
      <c r="S19" s="155">
        <f>J19-O19-P19-T19</f>
        <v>8581.57</v>
      </c>
      <c r="T19" s="153">
        <v>0</v>
      </c>
      <c r="U19" s="187"/>
      <c r="V19" s="188"/>
      <c r="W19" s="188"/>
      <c r="AH19" s="124"/>
      <c r="AI19" s="124"/>
    </row>
    <row r="20" spans="1:35" s="1" customFormat="1">
      <c r="A20" s="239"/>
      <c r="B20" s="222"/>
      <c r="C20" s="221"/>
      <c r="D20" s="270"/>
      <c r="E20" s="247"/>
      <c r="F20" s="223"/>
      <c r="G20" s="234"/>
      <c r="H20" s="156">
        <v>2400422</v>
      </c>
      <c r="I20" s="152">
        <v>43344</v>
      </c>
      <c r="J20" s="156">
        <v>145.09</v>
      </c>
      <c r="K20" s="156">
        <v>145.09</v>
      </c>
      <c r="L20" s="156">
        <v>145.09</v>
      </c>
      <c r="M20" s="156"/>
      <c r="N20" s="156"/>
      <c r="O20" s="156"/>
      <c r="P20" s="156"/>
      <c r="Q20" s="156"/>
      <c r="R20" s="156"/>
      <c r="S20" s="156">
        <v>145.09</v>
      </c>
      <c r="T20" s="153">
        <v>0</v>
      </c>
      <c r="U20" s="187"/>
      <c r="V20" s="188"/>
      <c r="W20" s="188"/>
      <c r="AH20" s="124"/>
      <c r="AI20" s="124"/>
    </row>
    <row r="21" spans="1:35" s="1" customFormat="1">
      <c r="A21" s="239"/>
      <c r="B21" s="222"/>
      <c r="C21" s="221"/>
      <c r="D21" s="270"/>
      <c r="E21" s="247"/>
      <c r="F21" s="223"/>
      <c r="G21" s="234"/>
      <c r="H21" s="156">
        <v>2400440</v>
      </c>
      <c r="I21" s="152">
        <v>43371</v>
      </c>
      <c r="J21" s="156">
        <v>1439.51</v>
      </c>
      <c r="K21" s="156">
        <v>1439.51</v>
      </c>
      <c r="L21" s="156">
        <v>1439.51</v>
      </c>
      <c r="M21" s="156"/>
      <c r="N21" s="156"/>
      <c r="O21" s="156"/>
      <c r="P21" s="156"/>
      <c r="Q21" s="156"/>
      <c r="R21" s="156"/>
      <c r="S21" s="155">
        <f t="shared" ref="S21:S42" si="2">J21-O21-P21-T21</f>
        <v>0</v>
      </c>
      <c r="T21" s="156">
        <v>1439.51</v>
      </c>
      <c r="U21" s="187"/>
      <c r="V21" s="188"/>
      <c r="W21" s="188"/>
      <c r="AH21" s="124"/>
      <c r="AI21" s="124"/>
    </row>
    <row r="22" spans="1:35" s="1" customFormat="1">
      <c r="A22" s="239"/>
      <c r="B22" s="222"/>
      <c r="C22" s="221"/>
      <c r="D22" s="270"/>
      <c r="E22" s="247"/>
      <c r="F22" s="223"/>
      <c r="G22" s="234"/>
      <c r="H22" s="156">
        <v>2400441</v>
      </c>
      <c r="I22" s="152">
        <v>43371</v>
      </c>
      <c r="J22" s="153">
        <v>304</v>
      </c>
      <c r="K22" s="153">
        <v>304</v>
      </c>
      <c r="L22" s="153">
        <v>304</v>
      </c>
      <c r="M22" s="153"/>
      <c r="N22" s="153"/>
      <c r="O22" s="153"/>
      <c r="P22" s="153"/>
      <c r="Q22" s="153"/>
      <c r="R22" s="153"/>
      <c r="S22" s="155">
        <f t="shared" si="2"/>
        <v>0</v>
      </c>
      <c r="T22" s="153">
        <v>304</v>
      </c>
      <c r="U22" s="187"/>
      <c r="V22" s="188"/>
      <c r="W22" s="188"/>
      <c r="AH22" s="124"/>
      <c r="AI22" s="124"/>
    </row>
    <row r="23" spans="1:35" s="1" customFormat="1">
      <c r="A23" s="239"/>
      <c r="B23" s="222"/>
      <c r="C23" s="221"/>
      <c r="D23" s="270"/>
      <c r="E23" s="247"/>
      <c r="F23" s="223"/>
      <c r="G23" s="234"/>
      <c r="H23" s="156">
        <v>2400442</v>
      </c>
      <c r="I23" s="152">
        <v>43371</v>
      </c>
      <c r="J23" s="153">
        <v>1129.24</v>
      </c>
      <c r="K23" s="153">
        <v>1129.24</v>
      </c>
      <c r="L23" s="153">
        <v>1129.24</v>
      </c>
      <c r="M23" s="153"/>
      <c r="N23" s="153"/>
      <c r="O23" s="153"/>
      <c r="P23" s="153"/>
      <c r="Q23" s="153"/>
      <c r="R23" s="153"/>
      <c r="S23" s="155">
        <f t="shared" si="2"/>
        <v>0</v>
      </c>
      <c r="T23" s="153">
        <v>1129.24</v>
      </c>
      <c r="U23" s="187"/>
      <c r="V23" s="188"/>
      <c r="W23" s="188"/>
      <c r="AH23" s="124"/>
      <c r="AI23" s="124"/>
    </row>
    <row r="24" spans="1:35" s="1" customFormat="1">
      <c r="A24" s="239"/>
      <c r="B24" s="222"/>
      <c r="C24" s="221"/>
      <c r="D24" s="270"/>
      <c r="E24" s="247"/>
      <c r="F24" s="223"/>
      <c r="G24" s="234"/>
      <c r="H24" s="156">
        <v>2400443</v>
      </c>
      <c r="I24" s="152">
        <v>43371</v>
      </c>
      <c r="J24" s="153">
        <v>4516.97</v>
      </c>
      <c r="K24" s="153">
        <v>4516.97</v>
      </c>
      <c r="L24" s="153">
        <v>4516.97</v>
      </c>
      <c r="M24" s="153"/>
      <c r="N24" s="153"/>
      <c r="O24" s="153"/>
      <c r="P24" s="153"/>
      <c r="Q24" s="153"/>
      <c r="R24" s="153"/>
      <c r="S24" s="155">
        <f t="shared" si="2"/>
        <v>0</v>
      </c>
      <c r="T24" s="153">
        <v>4516.97</v>
      </c>
      <c r="U24" s="187"/>
      <c r="V24" s="188"/>
      <c r="W24" s="188"/>
      <c r="AH24" s="124"/>
      <c r="AI24" s="124"/>
    </row>
    <row r="25" spans="1:35" s="1" customFormat="1">
      <c r="A25" s="239"/>
      <c r="B25" s="222"/>
      <c r="C25" s="221"/>
      <c r="D25" s="270"/>
      <c r="E25" s="247"/>
      <c r="F25" s="223"/>
      <c r="G25" s="234"/>
      <c r="H25" s="156">
        <v>2400444</v>
      </c>
      <c r="I25" s="152">
        <v>43371</v>
      </c>
      <c r="J25" s="153">
        <v>4516.97</v>
      </c>
      <c r="K25" s="153">
        <v>4516.97</v>
      </c>
      <c r="L25" s="153">
        <v>4516.97</v>
      </c>
      <c r="M25" s="153"/>
      <c r="N25" s="153"/>
      <c r="O25" s="153"/>
      <c r="P25" s="153"/>
      <c r="Q25" s="153"/>
      <c r="R25" s="153"/>
      <c r="S25" s="155">
        <f t="shared" si="2"/>
        <v>0</v>
      </c>
      <c r="T25" s="153">
        <v>4516.97</v>
      </c>
      <c r="U25" s="187"/>
      <c r="V25" s="188"/>
      <c r="W25" s="188"/>
      <c r="AH25" s="124"/>
      <c r="AI25" s="124"/>
    </row>
    <row r="26" spans="1:35" s="1" customFormat="1">
      <c r="A26" s="239"/>
      <c r="B26" s="222"/>
      <c r="C26" s="221"/>
      <c r="D26" s="270"/>
      <c r="E26" s="247"/>
      <c r="F26" s="223"/>
      <c r="G26" s="234"/>
      <c r="H26" s="156">
        <v>2400428</v>
      </c>
      <c r="I26" s="152">
        <v>43371</v>
      </c>
      <c r="J26" s="153">
        <v>247.8</v>
      </c>
      <c r="K26" s="153">
        <v>247.8</v>
      </c>
      <c r="L26" s="153">
        <v>247.8</v>
      </c>
      <c r="M26" s="153"/>
      <c r="N26" s="153"/>
      <c r="O26" s="153"/>
      <c r="P26" s="153"/>
      <c r="Q26" s="153"/>
      <c r="R26" s="153"/>
      <c r="S26" s="155">
        <f t="shared" si="2"/>
        <v>0</v>
      </c>
      <c r="T26" s="153">
        <v>247.8</v>
      </c>
      <c r="U26" s="187"/>
      <c r="V26" s="188"/>
      <c r="W26" s="188"/>
      <c r="AH26" s="124"/>
      <c r="AI26" s="124"/>
    </row>
    <row r="27" spans="1:35" s="1" customFormat="1">
      <c r="A27" s="239"/>
      <c r="B27" s="222"/>
      <c r="C27" s="221"/>
      <c r="D27" s="270"/>
      <c r="E27" s="247"/>
      <c r="F27" s="223"/>
      <c r="G27" s="234"/>
      <c r="H27" s="156">
        <v>2400427</v>
      </c>
      <c r="I27" s="152">
        <v>43371</v>
      </c>
      <c r="J27" s="153">
        <v>2459.1999999999998</v>
      </c>
      <c r="K27" s="153">
        <v>2459.1999999999998</v>
      </c>
      <c r="L27" s="153">
        <v>2459.1999999999998</v>
      </c>
      <c r="M27" s="153"/>
      <c r="N27" s="153"/>
      <c r="O27" s="153"/>
      <c r="P27" s="153"/>
      <c r="Q27" s="153"/>
      <c r="R27" s="153"/>
      <c r="S27" s="155">
        <f t="shared" si="2"/>
        <v>0</v>
      </c>
      <c r="T27" s="153">
        <v>2459.1999999999998</v>
      </c>
      <c r="U27" s="187"/>
      <c r="V27" s="188"/>
      <c r="W27" s="188"/>
      <c r="AH27" s="124"/>
      <c r="AI27" s="124"/>
    </row>
    <row r="28" spans="1:35" s="1" customFormat="1">
      <c r="A28" s="239"/>
      <c r="B28" s="222"/>
      <c r="C28" s="221"/>
      <c r="D28" s="270"/>
      <c r="E28" s="247"/>
      <c r="F28" s="223"/>
      <c r="G28" s="234"/>
      <c r="H28" s="156">
        <v>2400426</v>
      </c>
      <c r="I28" s="152">
        <v>43371</v>
      </c>
      <c r="J28" s="153">
        <v>242</v>
      </c>
      <c r="K28" s="153">
        <v>242</v>
      </c>
      <c r="L28" s="153">
        <v>242</v>
      </c>
      <c r="M28" s="153"/>
      <c r="N28" s="153"/>
      <c r="O28" s="153"/>
      <c r="P28" s="153"/>
      <c r="Q28" s="153"/>
      <c r="R28" s="153"/>
      <c r="S28" s="155">
        <f t="shared" si="2"/>
        <v>0</v>
      </c>
      <c r="T28" s="153">
        <v>242</v>
      </c>
      <c r="U28" s="187"/>
      <c r="V28" s="188"/>
      <c r="W28" s="188"/>
      <c r="AH28" s="124"/>
      <c r="AI28" s="124"/>
    </row>
    <row r="29" spans="1:35" s="1" customFormat="1">
      <c r="A29" s="239"/>
      <c r="B29" s="222"/>
      <c r="C29" s="221"/>
      <c r="D29" s="270"/>
      <c r="E29" s="247"/>
      <c r="F29" s="223"/>
      <c r="G29" s="234"/>
      <c r="H29" s="156">
        <v>2400429</v>
      </c>
      <c r="I29" s="152">
        <v>43371</v>
      </c>
      <c r="J29" s="153">
        <v>497.72</v>
      </c>
      <c r="K29" s="153">
        <v>497.72</v>
      </c>
      <c r="L29" s="153">
        <v>497.72</v>
      </c>
      <c r="M29" s="153"/>
      <c r="N29" s="153"/>
      <c r="O29" s="153"/>
      <c r="P29" s="153"/>
      <c r="Q29" s="153"/>
      <c r="R29" s="153"/>
      <c r="S29" s="155">
        <f t="shared" si="2"/>
        <v>0</v>
      </c>
      <c r="T29" s="153">
        <v>497.72</v>
      </c>
      <c r="U29" s="187"/>
      <c r="V29" s="188"/>
      <c r="W29" s="188"/>
      <c r="AH29" s="124"/>
      <c r="AI29" s="124"/>
    </row>
    <row r="30" spans="1:35" s="1" customFormat="1">
      <c r="A30" s="239"/>
      <c r="B30" s="222"/>
      <c r="C30" s="221"/>
      <c r="D30" s="270"/>
      <c r="E30" s="247"/>
      <c r="F30" s="223"/>
      <c r="G30" s="234"/>
      <c r="H30" s="156">
        <v>2400430</v>
      </c>
      <c r="I30" s="152">
        <v>43371</v>
      </c>
      <c r="J30" s="153">
        <v>2503.3000000000002</v>
      </c>
      <c r="K30" s="153">
        <v>2503.3000000000002</v>
      </c>
      <c r="L30" s="153">
        <v>2503.3000000000002</v>
      </c>
      <c r="M30" s="153"/>
      <c r="N30" s="153"/>
      <c r="O30" s="153"/>
      <c r="P30" s="153"/>
      <c r="Q30" s="153"/>
      <c r="R30" s="153"/>
      <c r="S30" s="155">
        <f t="shared" si="2"/>
        <v>0</v>
      </c>
      <c r="T30" s="153">
        <v>2503.3000000000002</v>
      </c>
      <c r="U30" s="187"/>
      <c r="V30" s="188"/>
      <c r="W30" s="188"/>
      <c r="AH30" s="124"/>
      <c r="AI30" s="124"/>
    </row>
    <row r="31" spans="1:35" s="1" customFormat="1">
      <c r="A31" s="239"/>
      <c r="B31" s="222"/>
      <c r="C31" s="221"/>
      <c r="D31" s="270"/>
      <c r="E31" s="247"/>
      <c r="F31" s="223"/>
      <c r="G31" s="234"/>
      <c r="H31" s="156">
        <v>2400433</v>
      </c>
      <c r="I31" s="152">
        <v>43371</v>
      </c>
      <c r="J31" s="153">
        <v>760.32</v>
      </c>
      <c r="K31" s="153">
        <v>760.32</v>
      </c>
      <c r="L31" s="153">
        <v>760.32</v>
      </c>
      <c r="M31" s="153"/>
      <c r="N31" s="153"/>
      <c r="O31" s="153"/>
      <c r="P31" s="153"/>
      <c r="Q31" s="153"/>
      <c r="R31" s="153"/>
      <c r="S31" s="155">
        <f t="shared" si="2"/>
        <v>0</v>
      </c>
      <c r="T31" s="153">
        <v>760.32</v>
      </c>
      <c r="U31" s="187"/>
      <c r="V31" s="188"/>
      <c r="W31" s="188"/>
      <c r="AH31" s="124"/>
      <c r="AI31" s="124"/>
    </row>
    <row r="32" spans="1:35" s="1" customFormat="1">
      <c r="A32" s="239"/>
      <c r="B32" s="222"/>
      <c r="C32" s="221"/>
      <c r="D32" s="270"/>
      <c r="E32" s="247"/>
      <c r="F32" s="223"/>
      <c r="G32" s="234"/>
      <c r="H32" s="156">
        <v>2400435</v>
      </c>
      <c r="I32" s="152">
        <v>43371</v>
      </c>
      <c r="J32" s="153">
        <v>1416</v>
      </c>
      <c r="K32" s="153">
        <v>1416</v>
      </c>
      <c r="L32" s="153">
        <v>1416</v>
      </c>
      <c r="M32" s="153"/>
      <c r="N32" s="153"/>
      <c r="O32" s="153"/>
      <c r="P32" s="153"/>
      <c r="Q32" s="153"/>
      <c r="R32" s="153"/>
      <c r="S32" s="155">
        <f t="shared" si="2"/>
        <v>0</v>
      </c>
      <c r="T32" s="153">
        <v>1416</v>
      </c>
      <c r="U32" s="187"/>
      <c r="V32" s="188"/>
      <c r="W32" s="188"/>
      <c r="AH32" s="124"/>
      <c r="AI32" s="124"/>
    </row>
    <row r="33" spans="1:35" s="1" customFormat="1">
      <c r="A33" s="239"/>
      <c r="B33" s="222"/>
      <c r="C33" s="221"/>
      <c r="D33" s="270"/>
      <c r="E33" s="247"/>
      <c r="F33" s="223"/>
      <c r="G33" s="234"/>
      <c r="H33" s="156">
        <v>2400436</v>
      </c>
      <c r="I33" s="152">
        <v>43371</v>
      </c>
      <c r="J33" s="153">
        <v>25.23</v>
      </c>
      <c r="K33" s="153">
        <v>25.23</v>
      </c>
      <c r="L33" s="153">
        <v>25.23</v>
      </c>
      <c r="M33" s="153"/>
      <c r="N33" s="153"/>
      <c r="O33" s="153"/>
      <c r="P33" s="153"/>
      <c r="Q33" s="153"/>
      <c r="R33" s="153"/>
      <c r="S33" s="155">
        <f t="shared" si="2"/>
        <v>0</v>
      </c>
      <c r="T33" s="153">
        <v>25.23</v>
      </c>
      <c r="U33" s="187"/>
      <c r="V33" s="188"/>
      <c r="W33" s="188"/>
      <c r="AH33" s="124"/>
      <c r="AI33" s="124"/>
    </row>
    <row r="34" spans="1:35" s="1" customFormat="1">
      <c r="A34" s="239"/>
      <c r="B34" s="222"/>
      <c r="C34" s="221"/>
      <c r="D34" s="270"/>
      <c r="E34" s="247"/>
      <c r="F34" s="223"/>
      <c r="G34" s="234"/>
      <c r="H34" s="156">
        <v>2400437</v>
      </c>
      <c r="I34" s="152">
        <v>43371</v>
      </c>
      <c r="J34" s="153">
        <v>25.65</v>
      </c>
      <c r="K34" s="153">
        <v>25.65</v>
      </c>
      <c r="L34" s="153">
        <v>25.65</v>
      </c>
      <c r="M34" s="153"/>
      <c r="N34" s="153"/>
      <c r="O34" s="153"/>
      <c r="P34" s="153"/>
      <c r="Q34" s="153"/>
      <c r="R34" s="153"/>
      <c r="S34" s="155">
        <f t="shared" si="2"/>
        <v>0</v>
      </c>
      <c r="T34" s="153">
        <v>25.65</v>
      </c>
      <c r="U34" s="187"/>
      <c r="V34" s="188"/>
      <c r="W34" s="188"/>
      <c r="AH34" s="124"/>
      <c r="AI34" s="124"/>
    </row>
    <row r="35" spans="1:35" s="1" customFormat="1">
      <c r="A35" s="239"/>
      <c r="B35" s="222"/>
      <c r="C35" s="221"/>
      <c r="D35" s="270"/>
      <c r="E35" s="247"/>
      <c r="F35" s="223"/>
      <c r="G35" s="234"/>
      <c r="H35" s="156">
        <v>2400431</v>
      </c>
      <c r="I35" s="152">
        <v>43371</v>
      </c>
      <c r="J35" s="153">
        <v>751.26</v>
      </c>
      <c r="K35" s="153">
        <v>751.26</v>
      </c>
      <c r="L35" s="153">
        <v>751.26</v>
      </c>
      <c r="M35" s="153"/>
      <c r="N35" s="153"/>
      <c r="O35" s="153"/>
      <c r="P35" s="153"/>
      <c r="Q35" s="153"/>
      <c r="R35" s="153"/>
      <c r="S35" s="155">
        <f t="shared" si="2"/>
        <v>0</v>
      </c>
      <c r="T35" s="153">
        <v>751.26</v>
      </c>
      <c r="U35" s="187"/>
      <c r="V35" s="188"/>
      <c r="W35" s="188"/>
      <c r="AH35" s="124"/>
      <c r="AI35" s="124"/>
    </row>
    <row r="36" spans="1:35" s="1" customFormat="1">
      <c r="A36" s="239"/>
      <c r="B36" s="222"/>
      <c r="C36" s="221"/>
      <c r="D36" s="270"/>
      <c r="E36" s="247"/>
      <c r="F36" s="223"/>
      <c r="G36" s="234"/>
      <c r="H36" s="156">
        <v>2400434</v>
      </c>
      <c r="I36" s="152">
        <v>43371</v>
      </c>
      <c r="J36" s="153">
        <v>3952.5</v>
      </c>
      <c r="K36" s="153">
        <v>3952.5</v>
      </c>
      <c r="L36" s="153">
        <v>3952.5</v>
      </c>
      <c r="M36" s="153"/>
      <c r="N36" s="153"/>
      <c r="O36" s="153"/>
      <c r="P36" s="153"/>
      <c r="Q36" s="153"/>
      <c r="R36" s="153"/>
      <c r="S36" s="155">
        <f t="shared" si="2"/>
        <v>0</v>
      </c>
      <c r="T36" s="153">
        <v>3952.5</v>
      </c>
      <c r="U36" s="187"/>
      <c r="V36" s="188"/>
      <c r="W36" s="188"/>
      <c r="AH36" s="124"/>
      <c r="AI36" s="124"/>
    </row>
    <row r="37" spans="1:35" s="1" customFormat="1">
      <c r="A37" s="239"/>
      <c r="B37" s="222"/>
      <c r="C37" s="221"/>
      <c r="D37" s="270"/>
      <c r="E37" s="247"/>
      <c r="F37" s="223"/>
      <c r="G37" s="234"/>
      <c r="H37" s="156">
        <v>2400425</v>
      </c>
      <c r="I37" s="152">
        <v>43371</v>
      </c>
      <c r="J37" s="153">
        <v>18449.509999999998</v>
      </c>
      <c r="K37" s="153">
        <v>18449.509999999998</v>
      </c>
      <c r="L37" s="153">
        <v>18449.509999999998</v>
      </c>
      <c r="M37" s="153"/>
      <c r="N37" s="153"/>
      <c r="O37" s="153"/>
      <c r="P37" s="153"/>
      <c r="Q37" s="153"/>
      <c r="R37" s="153"/>
      <c r="S37" s="155">
        <f t="shared" si="2"/>
        <v>0</v>
      </c>
      <c r="T37" s="153">
        <v>18449.509999999998</v>
      </c>
      <c r="U37" s="187"/>
      <c r="V37" s="188"/>
      <c r="W37" s="188"/>
      <c r="AH37" s="124"/>
      <c r="AI37" s="124"/>
    </row>
    <row r="38" spans="1:35" s="1" customFormat="1">
      <c r="A38" s="239"/>
      <c r="B38" s="222"/>
      <c r="C38" s="221"/>
      <c r="D38" s="270"/>
      <c r="E38" s="247"/>
      <c r="F38" s="223"/>
      <c r="G38" s="234"/>
      <c r="H38" s="156">
        <v>2400424</v>
      </c>
      <c r="I38" s="152">
        <v>43371</v>
      </c>
      <c r="J38" s="153">
        <v>2085.48</v>
      </c>
      <c r="K38" s="153">
        <v>2085.48</v>
      </c>
      <c r="L38" s="153">
        <v>2085.48</v>
      </c>
      <c r="M38" s="153"/>
      <c r="N38" s="153"/>
      <c r="O38" s="153"/>
      <c r="P38" s="153"/>
      <c r="Q38" s="153"/>
      <c r="R38" s="153"/>
      <c r="S38" s="155">
        <f t="shared" si="2"/>
        <v>0</v>
      </c>
      <c r="T38" s="153">
        <v>2085.48</v>
      </c>
      <c r="U38" s="187"/>
      <c r="V38" s="188"/>
      <c r="W38" s="188"/>
      <c r="AH38" s="124"/>
      <c r="AI38" s="124"/>
    </row>
    <row r="39" spans="1:35" s="1" customFormat="1">
      <c r="A39" s="239"/>
      <c r="B39" s="222"/>
      <c r="C39" s="221"/>
      <c r="D39" s="270"/>
      <c r="E39" s="247"/>
      <c r="F39" s="223"/>
      <c r="G39" s="234"/>
      <c r="H39" s="156">
        <v>2400439</v>
      </c>
      <c r="I39" s="152">
        <v>43371</v>
      </c>
      <c r="J39" s="153">
        <v>2115.96</v>
      </c>
      <c r="K39" s="153">
        <v>2115.96</v>
      </c>
      <c r="L39" s="153">
        <v>2115.96</v>
      </c>
      <c r="M39" s="153"/>
      <c r="N39" s="153"/>
      <c r="O39" s="153"/>
      <c r="P39" s="153"/>
      <c r="Q39" s="153"/>
      <c r="R39" s="153"/>
      <c r="S39" s="155">
        <f t="shared" si="2"/>
        <v>0</v>
      </c>
      <c r="T39" s="153">
        <v>2115.96</v>
      </c>
      <c r="U39" s="187"/>
      <c r="V39" s="188"/>
      <c r="W39" s="188"/>
      <c r="AH39" s="124"/>
      <c r="AI39" s="124"/>
    </row>
    <row r="40" spans="1:35" s="1" customFormat="1">
      <c r="A40" s="239"/>
      <c r="B40" s="222"/>
      <c r="C40" s="221"/>
      <c r="D40" s="270"/>
      <c r="E40" s="247"/>
      <c r="F40" s="223"/>
      <c r="G40" s="234"/>
      <c r="H40" s="156">
        <v>2400432</v>
      </c>
      <c r="I40" s="152">
        <v>43371</v>
      </c>
      <c r="J40" s="153">
        <v>18213.12</v>
      </c>
      <c r="K40" s="153">
        <v>18213.12</v>
      </c>
      <c r="L40" s="153">
        <v>18213.12</v>
      </c>
      <c r="M40" s="153"/>
      <c r="N40" s="153"/>
      <c r="O40" s="153"/>
      <c r="P40" s="153"/>
      <c r="Q40" s="153"/>
      <c r="R40" s="153"/>
      <c r="S40" s="155">
        <f t="shared" si="2"/>
        <v>0</v>
      </c>
      <c r="T40" s="153">
        <v>18213.12</v>
      </c>
      <c r="U40" s="187"/>
      <c r="V40" s="188"/>
      <c r="W40" s="188"/>
      <c r="AH40" s="124"/>
      <c r="AI40" s="124"/>
    </row>
    <row r="41" spans="1:35" s="1" customFormat="1">
      <c r="A41" s="239"/>
      <c r="B41" s="222"/>
      <c r="C41" s="221"/>
      <c r="D41" s="270"/>
      <c r="E41" s="247"/>
      <c r="F41" s="223"/>
      <c r="G41" s="234"/>
      <c r="H41" s="156">
        <v>2400438</v>
      </c>
      <c r="I41" s="152">
        <v>43371</v>
      </c>
      <c r="J41" s="153">
        <v>2838.75</v>
      </c>
      <c r="K41" s="153">
        <v>2838.75</v>
      </c>
      <c r="L41" s="153">
        <v>2838.75</v>
      </c>
      <c r="M41" s="153"/>
      <c r="N41" s="153"/>
      <c r="O41" s="153"/>
      <c r="P41" s="153"/>
      <c r="Q41" s="153"/>
      <c r="R41" s="153"/>
      <c r="S41" s="155">
        <f t="shared" si="2"/>
        <v>0</v>
      </c>
      <c r="T41" s="153">
        <v>2838.75</v>
      </c>
      <c r="U41" s="187"/>
      <c r="V41" s="188"/>
      <c r="W41" s="188"/>
      <c r="AH41" s="124"/>
      <c r="AI41" s="124"/>
    </row>
    <row r="42" spans="1:35" s="1" customFormat="1">
      <c r="A42" s="239"/>
      <c r="B42" s="222"/>
      <c r="C42" s="221"/>
      <c r="D42" s="270"/>
      <c r="E42" s="247"/>
      <c r="F42" s="223"/>
      <c r="G42" s="234"/>
      <c r="H42" s="156">
        <v>62660358</v>
      </c>
      <c r="I42" s="152">
        <v>43371</v>
      </c>
      <c r="J42" s="153">
        <v>5097</v>
      </c>
      <c r="K42" s="153">
        <v>5097</v>
      </c>
      <c r="L42" s="153">
        <v>1423.94</v>
      </c>
      <c r="M42" s="153"/>
      <c r="N42" s="153">
        <v>3673.06</v>
      </c>
      <c r="O42" s="153"/>
      <c r="P42" s="153"/>
      <c r="Q42" s="153"/>
      <c r="R42" s="153"/>
      <c r="S42" s="155">
        <f t="shared" si="2"/>
        <v>0</v>
      </c>
      <c r="T42" s="153">
        <v>5097</v>
      </c>
      <c r="U42" s="187"/>
      <c r="V42" s="188"/>
      <c r="W42" s="188"/>
      <c r="AH42" s="124"/>
      <c r="AI42" s="124"/>
    </row>
    <row r="43" spans="1:35" s="1" customFormat="1">
      <c r="A43" s="239"/>
      <c r="B43" s="222"/>
      <c r="C43" s="221"/>
      <c r="D43" s="270"/>
      <c r="E43" s="247"/>
      <c r="F43" s="223"/>
      <c r="G43" s="234"/>
      <c r="H43" s="156">
        <v>1200517</v>
      </c>
      <c r="I43" s="152">
        <v>43371</v>
      </c>
      <c r="J43" s="153">
        <v>2343.02</v>
      </c>
      <c r="K43" s="153">
        <v>2343.02</v>
      </c>
      <c r="L43" s="153">
        <v>2343.02</v>
      </c>
      <c r="M43" s="153"/>
      <c r="N43" s="153"/>
      <c r="O43" s="153"/>
      <c r="P43" s="153"/>
      <c r="Q43" s="153"/>
      <c r="R43" s="153"/>
      <c r="S43" s="155">
        <f>J43-O43-P43-T43</f>
        <v>0</v>
      </c>
      <c r="T43" s="153">
        <v>2343.02</v>
      </c>
      <c r="U43" s="187"/>
      <c r="V43" s="188"/>
      <c r="W43" s="188"/>
      <c r="AH43" s="124"/>
      <c r="AI43" s="124"/>
    </row>
    <row r="44" spans="1:35" s="1" customFormat="1">
      <c r="A44" s="26"/>
      <c r="B44" s="27" t="s">
        <v>8</v>
      </c>
      <c r="C44" s="50"/>
      <c r="D44" s="140"/>
      <c r="E44" s="51"/>
      <c r="F44" s="52"/>
      <c r="G44" s="51"/>
      <c r="H44" s="160"/>
      <c r="I44" s="161"/>
      <c r="J44" s="45">
        <f t="shared" ref="J44:AH44" si="3">SUM(J18:J43)</f>
        <v>84818.5</v>
      </c>
      <c r="K44" s="45">
        <f t="shared" si="3"/>
        <v>84818.5</v>
      </c>
      <c r="L44" s="45">
        <f t="shared" si="3"/>
        <v>72402.540000000008</v>
      </c>
      <c r="M44" s="45">
        <f t="shared" si="3"/>
        <v>8742.9</v>
      </c>
      <c r="N44" s="45">
        <f t="shared" si="3"/>
        <v>3673.06</v>
      </c>
      <c r="O44" s="45">
        <f t="shared" si="3"/>
        <v>0</v>
      </c>
      <c r="P44" s="45">
        <f t="shared" si="3"/>
        <v>0</v>
      </c>
      <c r="Q44" s="45">
        <f t="shared" si="3"/>
        <v>0</v>
      </c>
      <c r="R44" s="45">
        <f t="shared" si="3"/>
        <v>0</v>
      </c>
      <c r="S44" s="45">
        <f t="shared" si="3"/>
        <v>8887.99</v>
      </c>
      <c r="T44" s="45">
        <f t="shared" si="3"/>
        <v>75930.509999999995</v>
      </c>
      <c r="U44" s="45">
        <f t="shared" si="3"/>
        <v>0</v>
      </c>
      <c r="V44" s="45">
        <f t="shared" si="3"/>
        <v>0</v>
      </c>
      <c r="W44" s="45">
        <f t="shared" si="3"/>
        <v>0</v>
      </c>
      <c r="X44" s="45">
        <f t="shared" si="3"/>
        <v>0</v>
      </c>
      <c r="Y44" s="45">
        <f t="shared" si="3"/>
        <v>0</v>
      </c>
      <c r="Z44" s="45">
        <f t="shared" si="3"/>
        <v>0</v>
      </c>
      <c r="AA44" s="45">
        <f t="shared" si="3"/>
        <v>0</v>
      </c>
      <c r="AB44" s="45">
        <f t="shared" si="3"/>
        <v>0</v>
      </c>
      <c r="AC44" s="45">
        <f t="shared" si="3"/>
        <v>0</v>
      </c>
      <c r="AD44" s="45">
        <f t="shared" si="3"/>
        <v>0</v>
      </c>
      <c r="AE44" s="45">
        <f t="shared" si="3"/>
        <v>0</v>
      </c>
      <c r="AF44" s="45">
        <f t="shared" si="3"/>
        <v>0</v>
      </c>
      <c r="AG44" s="45">
        <f t="shared" si="3"/>
        <v>0</v>
      </c>
      <c r="AH44" s="45">
        <f t="shared" si="3"/>
        <v>0</v>
      </c>
      <c r="AI44" s="124"/>
    </row>
    <row r="45" spans="1:35" s="1" customFormat="1" ht="15" customHeight="1">
      <c r="A45" s="238">
        <v>3</v>
      </c>
      <c r="B45" s="219" t="s">
        <v>45</v>
      </c>
      <c r="C45" s="265" t="s">
        <v>24</v>
      </c>
      <c r="D45" s="238">
        <v>214</v>
      </c>
      <c r="E45" s="230" t="s">
        <v>11</v>
      </c>
      <c r="F45" s="230" t="s">
        <v>24</v>
      </c>
      <c r="G45" s="248" t="s">
        <v>44</v>
      </c>
      <c r="H45" s="157">
        <v>320180907</v>
      </c>
      <c r="I45" s="152">
        <v>43343</v>
      </c>
      <c r="J45" s="155">
        <v>16933.12</v>
      </c>
      <c r="K45" s="155">
        <v>16933.12</v>
      </c>
      <c r="L45" s="155"/>
      <c r="M45" s="155">
        <v>16933.12</v>
      </c>
      <c r="N45" s="155"/>
      <c r="O45" s="155"/>
      <c r="P45" s="155"/>
      <c r="Q45" s="155"/>
      <c r="R45" s="155"/>
      <c r="S45" s="155">
        <f>J45-O45-P45-T45</f>
        <v>16933.12</v>
      </c>
      <c r="T45" s="155">
        <v>0</v>
      </c>
      <c r="U45" s="189">
        <v>7410.31</v>
      </c>
      <c r="V45" s="188" t="s">
        <v>102</v>
      </c>
      <c r="W45" s="188" t="s">
        <v>86</v>
      </c>
      <c r="AH45" s="124"/>
      <c r="AI45" s="124"/>
    </row>
    <row r="46" spans="1:35" s="1" customFormat="1" ht="15" customHeight="1">
      <c r="A46" s="239"/>
      <c r="B46" s="220"/>
      <c r="C46" s="266"/>
      <c r="D46" s="239"/>
      <c r="E46" s="231"/>
      <c r="F46" s="231"/>
      <c r="G46" s="249"/>
      <c r="H46" s="157">
        <v>320181009</v>
      </c>
      <c r="I46" s="152">
        <v>43343</v>
      </c>
      <c r="J46" s="155">
        <v>5018.9399999999996</v>
      </c>
      <c r="K46" s="155">
        <v>5018.9399999999996</v>
      </c>
      <c r="L46" s="155"/>
      <c r="M46" s="155">
        <v>5018.9399999999996</v>
      </c>
      <c r="N46" s="155"/>
      <c r="O46" s="155"/>
      <c r="P46" s="155"/>
      <c r="Q46" s="155">
        <v>438.36</v>
      </c>
      <c r="R46" s="155"/>
      <c r="S46" s="155">
        <v>4580.58</v>
      </c>
      <c r="T46" s="155">
        <v>0</v>
      </c>
      <c r="U46" s="189"/>
      <c r="V46" s="188"/>
      <c r="W46" s="188"/>
      <c r="AH46" s="124"/>
      <c r="AI46" s="124"/>
    </row>
    <row r="47" spans="1:35" s="1" customFormat="1" ht="15" customHeight="1">
      <c r="A47" s="239"/>
      <c r="B47" s="220"/>
      <c r="C47" s="266"/>
      <c r="D47" s="239"/>
      <c r="E47" s="231"/>
      <c r="F47" s="231"/>
      <c r="G47" s="249"/>
      <c r="H47" s="157">
        <v>320181025</v>
      </c>
      <c r="I47" s="152">
        <v>43343</v>
      </c>
      <c r="J47" s="155">
        <v>20271.88</v>
      </c>
      <c r="K47" s="155">
        <v>20271.88</v>
      </c>
      <c r="L47" s="155"/>
      <c r="M47" s="155">
        <v>20271.88</v>
      </c>
      <c r="N47" s="155"/>
      <c r="O47" s="153"/>
      <c r="P47" s="153"/>
      <c r="Q47" s="153"/>
      <c r="R47" s="153"/>
      <c r="S47" s="155">
        <f t="shared" ref="S47:S52" si="4">J47-O47-P47-T47</f>
        <v>20271.88</v>
      </c>
      <c r="T47" s="155">
        <v>0</v>
      </c>
      <c r="U47" s="189"/>
      <c r="V47" s="188"/>
      <c r="W47" s="188"/>
      <c r="AH47" s="124"/>
      <c r="AI47" s="124"/>
    </row>
    <row r="48" spans="1:35" s="1" customFormat="1" ht="15.75" customHeight="1">
      <c r="A48" s="239"/>
      <c r="B48" s="220"/>
      <c r="C48" s="266"/>
      <c r="D48" s="239"/>
      <c r="E48" s="231"/>
      <c r="F48" s="231"/>
      <c r="G48" s="249"/>
      <c r="H48" s="157">
        <v>320181040</v>
      </c>
      <c r="I48" s="152">
        <v>43343</v>
      </c>
      <c r="J48" s="214">
        <v>3168.48</v>
      </c>
      <c r="K48" s="214">
        <v>3168.48</v>
      </c>
      <c r="L48" s="214"/>
      <c r="M48" s="214">
        <v>3168.48</v>
      </c>
      <c r="N48" s="124"/>
      <c r="O48" s="124"/>
      <c r="P48" s="124"/>
      <c r="Q48" s="124"/>
      <c r="R48" s="124"/>
      <c r="S48" s="155">
        <f t="shared" si="4"/>
        <v>3168.48</v>
      </c>
      <c r="T48" s="155">
        <v>0</v>
      </c>
      <c r="U48" s="189"/>
      <c r="V48" s="188"/>
      <c r="W48" s="188"/>
      <c r="AH48" s="124"/>
      <c r="AI48" s="124"/>
    </row>
    <row r="49" spans="1:35" s="1" customFormat="1" ht="15" customHeight="1">
      <c r="A49" s="239"/>
      <c r="B49" s="220"/>
      <c r="C49" s="266"/>
      <c r="D49" s="239"/>
      <c r="E49" s="231"/>
      <c r="F49" s="231"/>
      <c r="G49" s="249"/>
      <c r="H49" s="157">
        <v>320181083</v>
      </c>
      <c r="I49" s="152">
        <v>43361</v>
      </c>
      <c r="J49" s="155">
        <v>886.33</v>
      </c>
      <c r="K49" s="155">
        <v>886.33</v>
      </c>
      <c r="L49" s="155">
        <v>886.33</v>
      </c>
      <c r="M49" s="155"/>
      <c r="N49" s="155"/>
      <c r="O49" s="155"/>
      <c r="P49" s="155"/>
      <c r="Q49" s="155"/>
      <c r="R49" s="155"/>
      <c r="S49" s="155">
        <f t="shared" si="4"/>
        <v>886.33</v>
      </c>
      <c r="T49" s="155">
        <v>0</v>
      </c>
      <c r="U49" s="189"/>
      <c r="V49" s="188"/>
      <c r="W49" s="188"/>
      <c r="AH49" s="124"/>
      <c r="AI49" s="124"/>
    </row>
    <row r="50" spans="1:35" s="1" customFormat="1" ht="15" customHeight="1">
      <c r="A50" s="239"/>
      <c r="B50" s="220"/>
      <c r="C50" s="266"/>
      <c r="D50" s="239"/>
      <c r="E50" s="231"/>
      <c r="F50" s="231"/>
      <c r="G50" s="249"/>
      <c r="H50" s="157">
        <v>320181080</v>
      </c>
      <c r="I50" s="152">
        <v>43357</v>
      </c>
      <c r="J50" s="155">
        <v>15997.2</v>
      </c>
      <c r="K50" s="155">
        <v>15997.2</v>
      </c>
      <c r="L50" s="155">
        <v>15997.2</v>
      </c>
      <c r="M50" s="155"/>
      <c r="N50" s="155"/>
      <c r="O50" s="153"/>
      <c r="P50" s="153"/>
      <c r="Q50" s="153"/>
      <c r="R50" s="153"/>
      <c r="S50" s="155">
        <f t="shared" si="4"/>
        <v>15997.2</v>
      </c>
      <c r="T50" s="155">
        <v>0</v>
      </c>
      <c r="U50" s="189"/>
      <c r="V50" s="188"/>
      <c r="W50" s="188"/>
      <c r="AH50" s="124"/>
      <c r="AI50" s="124"/>
    </row>
    <row r="51" spans="1:35" s="1" customFormat="1" ht="15" customHeight="1">
      <c r="A51" s="239"/>
      <c r="B51" s="220"/>
      <c r="C51" s="266"/>
      <c r="D51" s="239"/>
      <c r="E51" s="231"/>
      <c r="F51" s="231"/>
      <c r="G51" s="249"/>
      <c r="H51" s="157">
        <v>320181176</v>
      </c>
      <c r="I51" s="152">
        <v>43371</v>
      </c>
      <c r="J51" s="155">
        <v>1772.66</v>
      </c>
      <c r="K51" s="155">
        <v>1772.66</v>
      </c>
      <c r="L51" s="155">
        <v>1772.66</v>
      </c>
      <c r="M51" s="155"/>
      <c r="N51" s="155"/>
      <c r="O51" s="153"/>
      <c r="P51" s="153"/>
      <c r="Q51" s="153"/>
      <c r="R51" s="153"/>
      <c r="S51" s="155">
        <f t="shared" si="4"/>
        <v>1772.66</v>
      </c>
      <c r="T51" s="155">
        <v>0</v>
      </c>
      <c r="U51" s="187"/>
      <c r="V51" s="188"/>
      <c r="W51" s="188"/>
      <c r="AH51" s="124"/>
      <c r="AI51" s="124"/>
    </row>
    <row r="52" spans="1:35" s="1" customFormat="1">
      <c r="A52" s="239"/>
      <c r="B52" s="220"/>
      <c r="C52" s="266"/>
      <c r="D52" s="239"/>
      <c r="E52" s="231"/>
      <c r="F52" s="231"/>
      <c r="G52" s="249"/>
      <c r="H52" s="157">
        <v>320181089</v>
      </c>
      <c r="I52" s="152">
        <v>43367</v>
      </c>
      <c r="J52" s="124">
        <v>9539.3700000000008</v>
      </c>
      <c r="K52" s="124">
        <v>9539.3700000000008</v>
      </c>
      <c r="L52" s="124">
        <v>9539.3700000000008</v>
      </c>
      <c r="M52" s="124"/>
      <c r="N52" s="124"/>
      <c r="O52" s="124"/>
      <c r="P52" s="124"/>
      <c r="Q52" s="124"/>
      <c r="R52" s="124"/>
      <c r="S52" s="155">
        <f t="shared" si="4"/>
        <v>9539.3700000000008</v>
      </c>
      <c r="T52" s="124">
        <v>0</v>
      </c>
      <c r="U52" s="187">
        <v>30834.38</v>
      </c>
      <c r="V52" s="188" t="s">
        <v>103</v>
      </c>
      <c r="W52" s="188" t="s">
        <v>104</v>
      </c>
      <c r="AH52" s="124"/>
      <c r="AI52" s="124"/>
    </row>
    <row r="53" spans="1:35" s="1" customFormat="1">
      <c r="A53" s="134"/>
      <c r="B53" s="23" t="s">
        <v>8</v>
      </c>
      <c r="C53" s="141"/>
      <c r="D53" s="134"/>
      <c r="E53" s="142"/>
      <c r="F53" s="136"/>
      <c r="G53" s="142"/>
      <c r="H53" s="162"/>
      <c r="I53" s="163"/>
      <c r="J53" s="125">
        <f t="shared" ref="J53:AG53" si="5">SUM(J45:J52)</f>
        <v>73587.98000000001</v>
      </c>
      <c r="K53" s="125">
        <f t="shared" si="5"/>
        <v>73587.98000000001</v>
      </c>
      <c r="L53" s="125">
        <f t="shared" si="5"/>
        <v>28195.560000000005</v>
      </c>
      <c r="M53" s="125">
        <f t="shared" si="5"/>
        <v>45392.420000000006</v>
      </c>
      <c r="N53" s="125"/>
      <c r="O53" s="125">
        <f t="shared" si="5"/>
        <v>0</v>
      </c>
      <c r="P53" s="125">
        <f t="shared" si="5"/>
        <v>0</v>
      </c>
      <c r="Q53" s="125">
        <f t="shared" si="5"/>
        <v>438.36</v>
      </c>
      <c r="R53" s="125">
        <f t="shared" si="5"/>
        <v>0</v>
      </c>
      <c r="S53" s="125">
        <f t="shared" si="5"/>
        <v>73149.62000000001</v>
      </c>
      <c r="T53" s="125">
        <f t="shared" si="5"/>
        <v>0</v>
      </c>
      <c r="U53" s="44">
        <f t="shared" si="5"/>
        <v>38244.69</v>
      </c>
      <c r="V53" s="44">
        <f t="shared" si="5"/>
        <v>0</v>
      </c>
      <c r="W53" s="44">
        <f t="shared" si="5"/>
        <v>0</v>
      </c>
      <c r="X53" s="44">
        <f t="shared" si="5"/>
        <v>0</v>
      </c>
      <c r="Y53" s="44">
        <f t="shared" si="5"/>
        <v>0</v>
      </c>
      <c r="Z53" s="44">
        <f t="shared" si="5"/>
        <v>0</v>
      </c>
      <c r="AA53" s="44">
        <f t="shared" si="5"/>
        <v>0</v>
      </c>
      <c r="AB53" s="44">
        <f t="shared" si="5"/>
        <v>0</v>
      </c>
      <c r="AC53" s="44">
        <f t="shared" si="5"/>
        <v>0</v>
      </c>
      <c r="AD53" s="44">
        <f t="shared" si="5"/>
        <v>0</v>
      </c>
      <c r="AE53" s="44">
        <f t="shared" si="5"/>
        <v>0</v>
      </c>
      <c r="AF53" s="44">
        <f t="shared" si="5"/>
        <v>0</v>
      </c>
      <c r="AG53" s="178">
        <f t="shared" si="5"/>
        <v>0</v>
      </c>
      <c r="AH53" s="124"/>
      <c r="AI53" s="124"/>
    </row>
    <row r="54" spans="1:35" s="1" customFormat="1" ht="15" customHeight="1">
      <c r="A54" s="238">
        <v>4</v>
      </c>
      <c r="B54" s="219" t="s">
        <v>43</v>
      </c>
      <c r="C54" s="230" t="s">
        <v>37</v>
      </c>
      <c r="D54" s="254">
        <v>230</v>
      </c>
      <c r="E54" s="232" t="s">
        <v>11</v>
      </c>
      <c r="F54" s="230" t="s">
        <v>37</v>
      </c>
      <c r="G54" s="248" t="s">
        <v>42</v>
      </c>
      <c r="H54" s="130">
        <v>1463</v>
      </c>
      <c r="I54" s="152">
        <v>43371</v>
      </c>
      <c r="J54" s="153">
        <v>3454.66</v>
      </c>
      <c r="K54" s="153">
        <v>3454.66</v>
      </c>
      <c r="L54" s="153">
        <v>3454.66</v>
      </c>
      <c r="M54" s="130"/>
      <c r="N54" s="130"/>
      <c r="O54" s="130"/>
      <c r="P54" s="130"/>
      <c r="Q54" s="130"/>
      <c r="R54" s="130"/>
      <c r="S54" s="155">
        <f>J54-O54-P54-T54</f>
        <v>3454.66</v>
      </c>
      <c r="T54" s="153">
        <v>0</v>
      </c>
      <c r="U54" s="189">
        <v>3290.1</v>
      </c>
      <c r="V54" s="188" t="s">
        <v>99</v>
      </c>
      <c r="W54" s="188" t="s">
        <v>86</v>
      </c>
      <c r="AH54" s="124"/>
      <c r="AI54" s="124"/>
    </row>
    <row r="55" spans="1:35" s="1" customFormat="1">
      <c r="A55" s="239"/>
      <c r="B55" s="220"/>
      <c r="C55" s="231"/>
      <c r="D55" s="255"/>
      <c r="E55" s="233"/>
      <c r="F55" s="231"/>
      <c r="G55" s="249"/>
      <c r="H55" s="130">
        <v>1466</v>
      </c>
      <c r="I55" s="152">
        <v>43371</v>
      </c>
      <c r="J55" s="164">
        <v>1884.36</v>
      </c>
      <c r="K55" s="164">
        <v>1884.36</v>
      </c>
      <c r="L55" s="164">
        <v>1884.36</v>
      </c>
      <c r="M55" s="164"/>
      <c r="N55" s="164"/>
      <c r="O55" s="164"/>
      <c r="P55" s="164"/>
      <c r="Q55" s="164"/>
      <c r="R55" s="164"/>
      <c r="S55" s="155">
        <f>J55-O55-P55-T55</f>
        <v>1884.36</v>
      </c>
      <c r="T55" s="164">
        <v>0</v>
      </c>
      <c r="AD55" s="189">
        <v>2392.8000000000002</v>
      </c>
      <c r="AE55" s="188" t="s">
        <v>129</v>
      </c>
      <c r="AF55" s="188" t="s">
        <v>117</v>
      </c>
      <c r="AH55" s="124"/>
      <c r="AI55" s="124"/>
    </row>
    <row r="56" spans="1:35" s="1" customFormat="1">
      <c r="A56" s="239"/>
      <c r="B56" s="220"/>
      <c r="C56" s="231"/>
      <c r="D56" s="255"/>
      <c r="E56" s="233"/>
      <c r="F56" s="231"/>
      <c r="G56" s="249"/>
      <c r="H56" s="130"/>
      <c r="I56" s="152"/>
      <c r="J56" s="164"/>
      <c r="K56" s="164"/>
      <c r="M56" s="164"/>
      <c r="N56" s="164"/>
      <c r="O56" s="164"/>
      <c r="P56" s="164"/>
      <c r="Q56" s="164"/>
      <c r="R56" s="164"/>
      <c r="S56" s="164"/>
      <c r="T56" s="164"/>
      <c r="AH56" s="124"/>
      <c r="AI56" s="124"/>
    </row>
    <row r="57" spans="1:35" s="1" customFormat="1">
      <c r="A57" s="134"/>
      <c r="B57" s="23" t="s">
        <v>8</v>
      </c>
      <c r="C57" s="141"/>
      <c r="D57" s="134"/>
      <c r="E57" s="142"/>
      <c r="F57" s="136"/>
      <c r="G57" s="142"/>
      <c r="H57" s="162"/>
      <c r="I57" s="163"/>
      <c r="J57" s="125">
        <f>SUM(J54:J56)</f>
        <v>5339.0199999999995</v>
      </c>
      <c r="K57" s="125">
        <f>SUM(K54:K56)</f>
        <v>5339.0199999999995</v>
      </c>
      <c r="L57" s="125">
        <f>SUM(L54:L56)</f>
        <v>5339.0199999999995</v>
      </c>
      <c r="M57" s="125">
        <f>SUM(M54:M56)</f>
        <v>0</v>
      </c>
      <c r="N57" s="125"/>
      <c r="O57" s="125">
        <f t="shared" ref="O57:T57" si="6">SUM(O54:O56)</f>
        <v>0</v>
      </c>
      <c r="P57" s="125">
        <f t="shared" si="6"/>
        <v>0</v>
      </c>
      <c r="Q57" s="125">
        <f t="shared" si="6"/>
        <v>0</v>
      </c>
      <c r="R57" s="125">
        <f t="shared" si="6"/>
        <v>0</v>
      </c>
      <c r="S57" s="125">
        <f t="shared" si="6"/>
        <v>5339.0199999999995</v>
      </c>
      <c r="T57" s="45">
        <f t="shared" si="6"/>
        <v>0</v>
      </c>
      <c r="AH57" s="124"/>
      <c r="AI57" s="124"/>
    </row>
    <row r="58" spans="1:35" s="1" customFormat="1" ht="15" customHeight="1">
      <c r="A58" s="238">
        <v>5</v>
      </c>
      <c r="B58" s="219" t="s">
        <v>41</v>
      </c>
      <c r="C58" s="230" t="s">
        <v>37</v>
      </c>
      <c r="D58" s="238">
        <v>24</v>
      </c>
      <c r="E58" s="230" t="s">
        <v>11</v>
      </c>
      <c r="F58" s="230" t="s">
        <v>37</v>
      </c>
      <c r="G58" s="248" t="s">
        <v>40</v>
      </c>
      <c r="H58" s="160">
        <v>91832</v>
      </c>
      <c r="I58" s="152">
        <v>43325</v>
      </c>
      <c r="J58" s="155">
        <v>14116.9</v>
      </c>
      <c r="K58" s="155">
        <v>14116.9</v>
      </c>
      <c r="L58" s="155"/>
      <c r="M58" s="155">
        <v>14116.9</v>
      </c>
      <c r="N58" s="155"/>
      <c r="O58" s="165"/>
      <c r="P58" s="165"/>
      <c r="Q58" s="165"/>
      <c r="R58" s="165"/>
      <c r="S58" s="155">
        <f>J58-O58-P58-T58</f>
        <v>14116.9</v>
      </c>
      <c r="T58" s="155">
        <v>0</v>
      </c>
      <c r="AH58" s="124"/>
      <c r="AI58" s="124"/>
    </row>
    <row r="59" spans="1:35" s="1" customFormat="1">
      <c r="A59" s="239"/>
      <c r="B59" s="220"/>
      <c r="C59" s="231"/>
      <c r="D59" s="239"/>
      <c r="E59" s="231"/>
      <c r="F59" s="231"/>
      <c r="G59" s="249"/>
      <c r="H59" s="160">
        <v>91741</v>
      </c>
      <c r="I59" s="152">
        <v>43343</v>
      </c>
      <c r="J59" s="130">
        <v>1008.35</v>
      </c>
      <c r="K59" s="130">
        <v>1008.35</v>
      </c>
      <c r="L59" s="130"/>
      <c r="M59" s="130">
        <v>1008.35</v>
      </c>
      <c r="N59" s="130"/>
      <c r="O59" s="130"/>
      <c r="P59" s="130"/>
      <c r="Q59" s="130"/>
      <c r="R59" s="130"/>
      <c r="S59" s="155">
        <f>J59-O59-P59-T59</f>
        <v>1008.35</v>
      </c>
      <c r="T59" s="155">
        <v>0</v>
      </c>
      <c r="U59" s="189"/>
      <c r="V59" s="188"/>
      <c r="W59" s="188"/>
      <c r="AH59" s="124"/>
      <c r="AI59" s="124"/>
    </row>
    <row r="60" spans="1:35" s="1" customFormat="1">
      <c r="A60" s="239"/>
      <c r="B60" s="220"/>
      <c r="C60" s="231"/>
      <c r="D60" s="239"/>
      <c r="E60" s="231"/>
      <c r="F60" s="231"/>
      <c r="G60" s="249"/>
      <c r="H60" s="160">
        <v>91833</v>
      </c>
      <c r="I60" s="152">
        <v>43343</v>
      </c>
      <c r="J60" s="166">
        <v>10083.5</v>
      </c>
      <c r="K60" s="166">
        <v>10083.5</v>
      </c>
      <c r="L60" s="166"/>
      <c r="M60" s="166">
        <v>10083.5</v>
      </c>
      <c r="N60" s="166"/>
      <c r="O60" s="125"/>
      <c r="P60" s="125"/>
      <c r="Q60" s="125"/>
      <c r="R60" s="125"/>
      <c r="S60" s="155">
        <f>J60-O60-P60-T60</f>
        <v>10083.5</v>
      </c>
      <c r="T60" s="155">
        <v>0</v>
      </c>
      <c r="U60" s="189"/>
      <c r="V60" s="188"/>
      <c r="W60" s="188"/>
      <c r="AH60" s="124"/>
      <c r="AI60" s="124"/>
    </row>
    <row r="61" spans="1:35" s="1" customFormat="1">
      <c r="A61" s="134"/>
      <c r="B61" s="23" t="s">
        <v>8</v>
      </c>
      <c r="C61" s="141"/>
      <c r="D61" s="134"/>
      <c r="E61" s="53"/>
      <c r="F61" s="136"/>
      <c r="G61" s="142"/>
      <c r="H61" s="162"/>
      <c r="I61" s="163"/>
      <c r="J61" s="125">
        <f>SUM(J58:J60)</f>
        <v>25208.75</v>
      </c>
      <c r="K61" s="125">
        <f>SUM(K58:K60)</f>
        <v>25208.75</v>
      </c>
      <c r="L61" s="125">
        <f>SUM(L58:L60)</f>
        <v>0</v>
      </c>
      <c r="M61" s="125">
        <f>SUM(M58:M60)</f>
        <v>25208.75</v>
      </c>
      <c r="N61" s="125"/>
      <c r="O61" s="125">
        <f t="shared" ref="O61:AG61" si="7">SUM(O58:O60)</f>
        <v>0</v>
      </c>
      <c r="P61" s="125">
        <f t="shared" si="7"/>
        <v>0</v>
      </c>
      <c r="Q61" s="125">
        <f t="shared" si="7"/>
        <v>0</v>
      </c>
      <c r="R61" s="125">
        <f t="shared" si="7"/>
        <v>0</v>
      </c>
      <c r="S61" s="125">
        <f t="shared" si="7"/>
        <v>25208.75</v>
      </c>
      <c r="T61" s="125">
        <f t="shared" si="7"/>
        <v>0</v>
      </c>
      <c r="U61" s="44">
        <f t="shared" si="7"/>
        <v>0</v>
      </c>
      <c r="V61" s="44">
        <f t="shared" si="7"/>
        <v>0</v>
      </c>
      <c r="W61" s="44">
        <f t="shared" si="7"/>
        <v>0</v>
      </c>
      <c r="X61" s="44">
        <f t="shared" si="7"/>
        <v>0</v>
      </c>
      <c r="Y61" s="44">
        <f t="shared" si="7"/>
        <v>0</v>
      </c>
      <c r="Z61" s="44">
        <f t="shared" si="7"/>
        <v>0</v>
      </c>
      <c r="AA61" s="44">
        <f t="shared" si="7"/>
        <v>0</v>
      </c>
      <c r="AB61" s="44">
        <f t="shared" si="7"/>
        <v>0</v>
      </c>
      <c r="AC61" s="44">
        <f t="shared" si="7"/>
        <v>0</v>
      </c>
      <c r="AD61" s="44">
        <f t="shared" si="7"/>
        <v>0</v>
      </c>
      <c r="AE61" s="44">
        <f t="shared" si="7"/>
        <v>0</v>
      </c>
      <c r="AF61" s="44">
        <f t="shared" si="7"/>
        <v>0</v>
      </c>
      <c r="AG61" s="178">
        <f t="shared" si="7"/>
        <v>0</v>
      </c>
      <c r="AH61" s="124"/>
      <c r="AI61" s="124"/>
    </row>
    <row r="62" spans="1:35" s="1" customFormat="1" ht="15" customHeight="1">
      <c r="A62" s="238">
        <v>6</v>
      </c>
      <c r="B62" s="219" t="s">
        <v>39</v>
      </c>
      <c r="C62" s="265" t="s">
        <v>10</v>
      </c>
      <c r="D62" s="238">
        <v>215</v>
      </c>
      <c r="E62" s="240" t="s">
        <v>11</v>
      </c>
      <c r="F62" s="230" t="s">
        <v>10</v>
      </c>
      <c r="G62" s="248" t="s">
        <v>38</v>
      </c>
      <c r="H62" s="160">
        <v>1462635</v>
      </c>
      <c r="I62" s="152">
        <v>43343</v>
      </c>
      <c r="J62" s="155">
        <v>1946.54</v>
      </c>
      <c r="K62" s="155">
        <v>1946.54</v>
      </c>
      <c r="L62" s="155"/>
      <c r="M62" s="155">
        <v>1946.54</v>
      </c>
      <c r="N62" s="155"/>
      <c r="O62" s="155"/>
      <c r="P62" s="155"/>
      <c r="Q62" s="155"/>
      <c r="R62" s="155"/>
      <c r="S62" s="155">
        <f>J62-O62-P62-T62</f>
        <v>1946.54</v>
      </c>
      <c r="T62" s="155">
        <v>0</v>
      </c>
      <c r="U62" s="189"/>
      <c r="V62" s="188"/>
      <c r="W62" s="188"/>
      <c r="AH62" s="124"/>
      <c r="AI62" s="124"/>
    </row>
    <row r="63" spans="1:35" s="1" customFormat="1">
      <c r="A63" s="239"/>
      <c r="B63" s="220"/>
      <c r="C63" s="266"/>
      <c r="D63" s="239"/>
      <c r="E63" s="237"/>
      <c r="F63" s="231"/>
      <c r="G63" s="249"/>
      <c r="H63" s="160">
        <v>1462638</v>
      </c>
      <c r="I63" s="152">
        <v>43343</v>
      </c>
      <c r="J63" s="155">
        <v>12100.2</v>
      </c>
      <c r="K63" s="155">
        <v>12100.2</v>
      </c>
      <c r="L63" s="155"/>
      <c r="M63" s="155">
        <v>12100.2</v>
      </c>
      <c r="N63" s="155"/>
      <c r="O63" s="155"/>
      <c r="P63" s="155"/>
      <c r="Q63" s="155"/>
      <c r="R63" s="155"/>
      <c r="S63" s="155">
        <f>J63-O63-P63-T63</f>
        <v>12100.2</v>
      </c>
      <c r="T63" s="155">
        <v>0</v>
      </c>
      <c r="U63" s="189">
        <v>12652.51</v>
      </c>
      <c r="V63" s="188" t="s">
        <v>95</v>
      </c>
      <c r="W63" s="188" t="s">
        <v>86</v>
      </c>
      <c r="AD63" s="189">
        <v>22385.21</v>
      </c>
      <c r="AE63" s="188" t="s">
        <v>123</v>
      </c>
      <c r="AF63" s="188" t="s">
        <v>117</v>
      </c>
      <c r="AH63" s="124"/>
      <c r="AI63" s="124"/>
    </row>
    <row r="64" spans="1:35" s="1" customFormat="1">
      <c r="A64" s="239"/>
      <c r="B64" s="220"/>
      <c r="C64" s="266"/>
      <c r="D64" s="239"/>
      <c r="E64" s="237"/>
      <c r="F64" s="231"/>
      <c r="G64" s="249"/>
      <c r="H64" s="160"/>
      <c r="I64" s="152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90"/>
      <c r="V64" s="191"/>
      <c r="W64" s="191"/>
      <c r="AD64" s="190"/>
      <c r="AE64" s="191"/>
      <c r="AF64" s="191"/>
      <c r="AH64" s="124"/>
      <c r="AI64" s="124"/>
    </row>
    <row r="65" spans="1:35" s="1" customFormat="1">
      <c r="A65" s="21"/>
      <c r="B65" s="27" t="s">
        <v>8</v>
      </c>
      <c r="C65" s="54"/>
      <c r="D65" s="21"/>
      <c r="E65" s="21"/>
      <c r="F65" s="55"/>
      <c r="G65" s="134"/>
      <c r="H65" s="162"/>
      <c r="I65" s="163"/>
      <c r="J65" s="125">
        <f>SUM(J62:J64)</f>
        <v>14046.740000000002</v>
      </c>
      <c r="K65" s="125">
        <f>SUM(K62:K64)</f>
        <v>14046.740000000002</v>
      </c>
      <c r="L65" s="125">
        <f>SUM(L62:L64)</f>
        <v>0</v>
      </c>
      <c r="M65" s="125">
        <f>SUM(M62:M64)</f>
        <v>14046.740000000002</v>
      </c>
      <c r="N65" s="125"/>
      <c r="O65" s="125">
        <f>SUM(O62:O64)</f>
        <v>0</v>
      </c>
      <c r="P65" s="125">
        <f>SUM(P62:P64)</f>
        <v>0</v>
      </c>
      <c r="Q65" s="125"/>
      <c r="R65" s="125">
        <v>0</v>
      </c>
      <c r="S65" s="125">
        <f>SUM(S62:S64)</f>
        <v>14046.740000000002</v>
      </c>
      <c r="T65" s="125">
        <f>SUM(T62:T64)</f>
        <v>0</v>
      </c>
      <c r="AH65" s="124"/>
      <c r="AI65" s="124"/>
    </row>
    <row r="66" spans="1:35" s="1" customFormat="1" ht="15" customHeight="1">
      <c r="A66" s="238">
        <v>7</v>
      </c>
      <c r="B66" s="219" t="s">
        <v>69</v>
      </c>
      <c r="C66" s="241" t="s">
        <v>37</v>
      </c>
      <c r="D66" s="238">
        <v>41</v>
      </c>
      <c r="E66" s="240" t="s">
        <v>11</v>
      </c>
      <c r="F66" s="232" t="s">
        <v>37</v>
      </c>
      <c r="G66" s="230" t="s">
        <v>36</v>
      </c>
      <c r="H66" s="130">
        <v>1116695651</v>
      </c>
      <c r="I66" s="152">
        <v>43343</v>
      </c>
      <c r="J66" s="166">
        <v>3044.4</v>
      </c>
      <c r="K66" s="166">
        <v>3044.4</v>
      </c>
      <c r="L66" s="166"/>
      <c r="M66" s="166">
        <v>3044.4</v>
      </c>
      <c r="N66" s="166"/>
      <c r="O66" s="166"/>
      <c r="P66" s="166"/>
      <c r="Q66" s="166"/>
      <c r="R66" s="166"/>
      <c r="S66" s="155">
        <f>J66-O66-P66-T66</f>
        <v>3044.4</v>
      </c>
      <c r="T66" s="166">
        <v>0</v>
      </c>
      <c r="U66" s="189">
        <v>3044.4</v>
      </c>
      <c r="V66" s="188" t="s">
        <v>108</v>
      </c>
      <c r="W66" s="188" t="s">
        <v>98</v>
      </c>
      <c r="AH66" s="124"/>
      <c r="AI66" s="124"/>
    </row>
    <row r="67" spans="1:35" s="1" customFormat="1">
      <c r="A67" s="239"/>
      <c r="B67" s="220"/>
      <c r="C67" s="242"/>
      <c r="D67" s="239"/>
      <c r="E67" s="237"/>
      <c r="F67" s="233"/>
      <c r="G67" s="231"/>
      <c r="H67" s="130">
        <v>1116701264</v>
      </c>
      <c r="I67" s="152">
        <v>43371</v>
      </c>
      <c r="J67" s="166">
        <v>3044.4</v>
      </c>
      <c r="K67" s="166">
        <v>3044.4</v>
      </c>
      <c r="L67" s="166">
        <v>3044.4</v>
      </c>
      <c r="M67" s="166"/>
      <c r="N67" s="166"/>
      <c r="O67" s="166"/>
      <c r="P67" s="166"/>
      <c r="Q67" s="166"/>
      <c r="R67" s="166"/>
      <c r="S67" s="155">
        <f>J67-O67-P67-T67</f>
        <v>0</v>
      </c>
      <c r="T67" s="166">
        <v>3044.4</v>
      </c>
      <c r="AH67" s="124"/>
      <c r="AI67" s="124"/>
    </row>
    <row r="68" spans="1:35" s="1" customFormat="1">
      <c r="A68" s="239"/>
      <c r="B68" s="220"/>
      <c r="C68" s="242"/>
      <c r="D68" s="239"/>
      <c r="E68" s="237"/>
      <c r="F68" s="233"/>
      <c r="G68" s="231"/>
      <c r="H68" s="130"/>
      <c r="I68" s="152"/>
      <c r="J68" s="166"/>
      <c r="K68" s="166"/>
      <c r="L68" s="166"/>
      <c r="M68" s="166"/>
      <c r="N68" s="166"/>
      <c r="O68" s="166"/>
      <c r="P68" s="166"/>
      <c r="Q68" s="166"/>
      <c r="R68" s="166"/>
      <c r="S68" s="155"/>
      <c r="T68" s="166"/>
      <c r="AH68" s="124"/>
      <c r="AI68" s="124"/>
    </row>
    <row r="69" spans="1:35" s="1" customFormat="1">
      <c r="A69" s="26"/>
      <c r="B69" s="149" t="s">
        <v>8</v>
      </c>
      <c r="C69" s="56"/>
      <c r="D69" s="57"/>
      <c r="E69" s="58"/>
      <c r="F69" s="59"/>
      <c r="G69" s="58"/>
      <c r="H69" s="160"/>
      <c r="I69" s="161"/>
      <c r="J69" s="45">
        <f>SUM(J66:J68)</f>
        <v>6088.8</v>
      </c>
      <c r="K69" s="45">
        <f>SUM(K66:K68)</f>
        <v>6088.8</v>
      </c>
      <c r="L69" s="45">
        <f>SUM(L66:L68)</f>
        <v>3044.4</v>
      </c>
      <c r="M69" s="45">
        <f>SUM(M66:M68)</f>
        <v>3044.4</v>
      </c>
      <c r="N69" s="45"/>
      <c r="O69" s="45">
        <f t="shared" ref="O69:T69" si="8">SUM(O66:O68)</f>
        <v>0</v>
      </c>
      <c r="P69" s="45">
        <f t="shared" si="8"/>
        <v>0</v>
      </c>
      <c r="Q69" s="45">
        <f t="shared" si="8"/>
        <v>0</v>
      </c>
      <c r="R69" s="45">
        <f t="shared" si="8"/>
        <v>0</v>
      </c>
      <c r="S69" s="45">
        <f t="shared" si="8"/>
        <v>3044.4</v>
      </c>
      <c r="T69" s="45">
        <f t="shared" si="8"/>
        <v>3044.4</v>
      </c>
      <c r="AH69" s="124"/>
      <c r="AI69" s="124"/>
    </row>
    <row r="70" spans="1:35" s="1" customFormat="1">
      <c r="A70" s="36"/>
      <c r="B70" s="149"/>
      <c r="C70" s="146"/>
      <c r="D70" s="148"/>
      <c r="E70" s="144"/>
      <c r="F70" s="138"/>
      <c r="G70" s="145"/>
      <c r="H70" s="130">
        <v>19419</v>
      </c>
      <c r="I70" s="152">
        <v>43343</v>
      </c>
      <c r="J70" s="153">
        <v>14950.75</v>
      </c>
      <c r="K70" s="153">
        <v>14767.81</v>
      </c>
      <c r="L70" s="130"/>
      <c r="M70" s="153">
        <v>14767.81</v>
      </c>
      <c r="N70" s="153"/>
      <c r="O70" s="130"/>
      <c r="P70" s="130">
        <v>182.94</v>
      </c>
      <c r="Q70" s="130"/>
      <c r="R70" s="130"/>
      <c r="S70" s="155">
        <f t="shared" ref="S70:S83" si="9">J70-O70-P70-T70</f>
        <v>14767.81</v>
      </c>
      <c r="T70" s="153">
        <v>0</v>
      </c>
      <c r="U70" s="189"/>
      <c r="V70" s="188"/>
      <c r="W70" s="188"/>
      <c r="AH70" s="124"/>
      <c r="AI70" s="124"/>
    </row>
    <row r="71" spans="1:35" s="1" customFormat="1">
      <c r="A71" s="273">
        <v>8</v>
      </c>
      <c r="B71" s="220" t="s">
        <v>35</v>
      </c>
      <c r="C71" s="228"/>
      <c r="D71" s="248"/>
      <c r="E71" s="248"/>
      <c r="F71" s="230"/>
      <c r="G71" s="60" t="s">
        <v>14</v>
      </c>
      <c r="H71" s="130">
        <v>19420</v>
      </c>
      <c r="I71" s="152">
        <v>43343</v>
      </c>
      <c r="J71" s="153">
        <v>3270.12</v>
      </c>
      <c r="K71" s="153">
        <v>3267.01</v>
      </c>
      <c r="L71" s="153"/>
      <c r="M71" s="153">
        <v>3267.01</v>
      </c>
      <c r="N71" s="153"/>
      <c r="O71" s="153"/>
      <c r="P71" s="153">
        <v>3.11</v>
      </c>
      <c r="Q71" s="153"/>
      <c r="R71" s="153"/>
      <c r="S71" s="155">
        <f t="shared" si="9"/>
        <v>3267.0099999999998</v>
      </c>
      <c r="T71" s="153">
        <v>0</v>
      </c>
      <c r="U71" s="189"/>
      <c r="V71" s="188"/>
      <c r="W71" s="188"/>
      <c r="AH71" s="124"/>
      <c r="AI71" s="124"/>
    </row>
    <row r="72" spans="1:35" s="1" customFormat="1">
      <c r="A72" s="273"/>
      <c r="B72" s="220"/>
      <c r="C72" s="229"/>
      <c r="D72" s="249"/>
      <c r="E72" s="249"/>
      <c r="F72" s="231"/>
      <c r="G72" s="60"/>
      <c r="H72" s="130">
        <v>19421</v>
      </c>
      <c r="I72" s="152">
        <v>43343</v>
      </c>
      <c r="J72" s="153">
        <v>126</v>
      </c>
      <c r="K72" s="153">
        <v>126</v>
      </c>
      <c r="L72" s="153"/>
      <c r="M72" s="153">
        <v>126</v>
      </c>
      <c r="N72" s="153"/>
      <c r="O72" s="130"/>
      <c r="P72" s="130"/>
      <c r="Q72" s="130"/>
      <c r="R72" s="130"/>
      <c r="S72" s="155">
        <f t="shared" si="9"/>
        <v>126</v>
      </c>
      <c r="T72" s="153">
        <v>0</v>
      </c>
      <c r="U72" s="189"/>
      <c r="V72" s="188"/>
      <c r="W72" s="188"/>
      <c r="AH72" s="124"/>
      <c r="AI72" s="124"/>
    </row>
    <row r="73" spans="1:35" s="1" customFormat="1">
      <c r="A73" s="273"/>
      <c r="B73" s="220"/>
      <c r="C73" s="229"/>
      <c r="D73" s="249"/>
      <c r="E73" s="249"/>
      <c r="F73" s="231"/>
      <c r="G73" s="60"/>
      <c r="H73" s="130">
        <v>19422</v>
      </c>
      <c r="I73" s="152">
        <v>43343</v>
      </c>
      <c r="J73" s="153">
        <v>307.77999999999997</v>
      </c>
      <c r="K73" s="153">
        <v>307.77999999999997</v>
      </c>
      <c r="L73" s="153"/>
      <c r="M73" s="153">
        <v>307.77999999999997</v>
      </c>
      <c r="N73" s="153"/>
      <c r="O73" s="130"/>
      <c r="P73" s="130"/>
      <c r="Q73" s="130"/>
      <c r="R73" s="130"/>
      <c r="S73" s="155">
        <f t="shared" si="9"/>
        <v>307.77999999999997</v>
      </c>
      <c r="T73" s="153">
        <v>0</v>
      </c>
      <c r="U73" s="189"/>
      <c r="V73" s="188"/>
      <c r="W73" s="188"/>
      <c r="AH73" s="124"/>
      <c r="AI73" s="124"/>
    </row>
    <row r="74" spans="1:35" s="1" customFormat="1">
      <c r="A74" s="273"/>
      <c r="B74" s="220"/>
      <c r="C74" s="229"/>
      <c r="D74" s="249"/>
      <c r="E74" s="249"/>
      <c r="F74" s="231"/>
      <c r="G74" s="60" t="s">
        <v>15</v>
      </c>
      <c r="H74" s="130">
        <v>19423</v>
      </c>
      <c r="I74" s="152">
        <v>43343</v>
      </c>
      <c r="J74" s="153">
        <v>173.12</v>
      </c>
      <c r="K74" s="153">
        <v>173.12</v>
      </c>
      <c r="L74" s="153"/>
      <c r="M74" s="153">
        <v>173.12</v>
      </c>
      <c r="N74" s="153"/>
      <c r="O74" s="130"/>
      <c r="P74" s="130"/>
      <c r="Q74" s="130"/>
      <c r="R74" s="130"/>
      <c r="S74" s="155">
        <f t="shared" si="9"/>
        <v>173.12</v>
      </c>
      <c r="T74" s="153">
        <v>0</v>
      </c>
      <c r="U74" s="189"/>
      <c r="V74" s="188"/>
      <c r="W74" s="188"/>
      <c r="AH74" s="124"/>
      <c r="AI74" s="124"/>
    </row>
    <row r="75" spans="1:35" s="1" customFormat="1">
      <c r="A75" s="273"/>
      <c r="B75" s="220"/>
      <c r="C75" s="229"/>
      <c r="D75" s="249"/>
      <c r="E75" s="249"/>
      <c r="F75" s="231"/>
      <c r="G75" s="60" t="s">
        <v>9</v>
      </c>
      <c r="H75" s="130">
        <v>19424</v>
      </c>
      <c r="I75" s="152">
        <v>43343</v>
      </c>
      <c r="J75" s="153">
        <v>173.12</v>
      </c>
      <c r="K75" s="153">
        <v>173.12</v>
      </c>
      <c r="L75" s="153"/>
      <c r="M75" s="153">
        <v>173.12</v>
      </c>
      <c r="N75" s="153"/>
      <c r="O75" s="130"/>
      <c r="P75" s="130"/>
      <c r="Q75" s="130"/>
      <c r="R75" s="130"/>
      <c r="S75" s="155">
        <f t="shared" si="9"/>
        <v>173.12</v>
      </c>
      <c r="T75" s="153">
        <v>0</v>
      </c>
      <c r="AH75" s="124"/>
      <c r="AI75" s="124"/>
    </row>
    <row r="76" spans="1:35" s="1" customFormat="1">
      <c r="A76" s="273"/>
      <c r="B76" s="220"/>
      <c r="C76" s="229"/>
      <c r="D76" s="249"/>
      <c r="E76" s="249"/>
      <c r="F76" s="231"/>
      <c r="G76" s="61">
        <v>7889</v>
      </c>
      <c r="H76" s="130">
        <v>19425</v>
      </c>
      <c r="I76" s="152">
        <v>43343</v>
      </c>
      <c r="J76" s="153">
        <v>423.19</v>
      </c>
      <c r="K76" s="153">
        <v>423.19</v>
      </c>
      <c r="L76" s="153"/>
      <c r="M76" s="153">
        <v>423.19</v>
      </c>
      <c r="N76" s="153"/>
      <c r="O76" s="130"/>
      <c r="P76" s="130"/>
      <c r="Q76" s="130"/>
      <c r="R76" s="130"/>
      <c r="S76" s="155">
        <f t="shared" si="9"/>
        <v>423.19</v>
      </c>
      <c r="T76" s="153">
        <v>0</v>
      </c>
      <c r="AH76" s="124"/>
      <c r="AI76" s="124"/>
    </row>
    <row r="77" spans="1:35" s="1" customFormat="1">
      <c r="A77" s="273"/>
      <c r="B77" s="220"/>
      <c r="C77" s="229"/>
      <c r="D77" s="249"/>
      <c r="E77" s="249"/>
      <c r="F77" s="231"/>
      <c r="G77" s="61"/>
      <c r="H77" s="130">
        <v>19426</v>
      </c>
      <c r="I77" s="152">
        <v>43343</v>
      </c>
      <c r="J77" s="153">
        <v>109</v>
      </c>
      <c r="K77" s="153">
        <v>109</v>
      </c>
      <c r="L77" s="153"/>
      <c r="M77" s="153">
        <v>109</v>
      </c>
      <c r="N77" s="153"/>
      <c r="O77" s="130"/>
      <c r="P77" s="130"/>
      <c r="Q77" s="130"/>
      <c r="R77" s="130"/>
      <c r="S77" s="155">
        <f t="shared" si="9"/>
        <v>109</v>
      </c>
      <c r="T77" s="153">
        <v>0</v>
      </c>
      <c r="AH77" s="124"/>
      <c r="AI77" s="124"/>
    </row>
    <row r="78" spans="1:35" s="1" customFormat="1">
      <c r="A78" s="273"/>
      <c r="B78" s="220"/>
      <c r="C78" s="229"/>
      <c r="D78" s="249"/>
      <c r="E78" s="249"/>
      <c r="F78" s="231"/>
      <c r="G78" s="61"/>
      <c r="H78" s="130">
        <v>19427</v>
      </c>
      <c r="I78" s="152">
        <v>43343</v>
      </c>
      <c r="J78" s="153">
        <v>189.25</v>
      </c>
      <c r="K78" s="153">
        <v>189.25</v>
      </c>
      <c r="L78" s="153"/>
      <c r="M78" s="153">
        <v>189.25</v>
      </c>
      <c r="N78" s="153"/>
      <c r="O78" s="130"/>
      <c r="P78" s="130"/>
      <c r="Q78" s="130"/>
      <c r="R78" s="130"/>
      <c r="S78" s="155">
        <f t="shared" si="9"/>
        <v>189.25</v>
      </c>
      <c r="T78" s="153">
        <v>0</v>
      </c>
      <c r="AH78" s="124"/>
      <c r="AI78" s="124"/>
    </row>
    <row r="79" spans="1:35" s="1" customFormat="1">
      <c r="A79" s="273"/>
      <c r="B79" s="220"/>
      <c r="C79" s="229"/>
      <c r="D79" s="249"/>
      <c r="E79" s="249"/>
      <c r="F79" s="231"/>
      <c r="G79" s="61"/>
      <c r="H79" s="130">
        <v>20023</v>
      </c>
      <c r="I79" s="152">
        <v>43373</v>
      </c>
      <c r="J79" s="153">
        <v>128.24</v>
      </c>
      <c r="K79" s="153">
        <v>128.24</v>
      </c>
      <c r="L79" s="153">
        <v>128.24</v>
      </c>
      <c r="M79" s="153"/>
      <c r="N79" s="153"/>
      <c r="O79" s="130"/>
      <c r="P79" s="130"/>
      <c r="Q79" s="130"/>
      <c r="R79" s="130"/>
      <c r="S79" s="155">
        <f t="shared" si="9"/>
        <v>0</v>
      </c>
      <c r="T79" s="153">
        <v>128.24</v>
      </c>
      <c r="AH79" s="124"/>
      <c r="AI79" s="124"/>
    </row>
    <row r="80" spans="1:35" s="1" customFormat="1">
      <c r="A80" s="273"/>
      <c r="B80" s="220"/>
      <c r="C80" s="229"/>
      <c r="D80" s="249"/>
      <c r="E80" s="249"/>
      <c r="F80" s="231"/>
      <c r="G80" s="61"/>
      <c r="H80" s="130">
        <v>20024</v>
      </c>
      <c r="I80" s="152">
        <v>43373</v>
      </c>
      <c r="J80" s="153">
        <v>109</v>
      </c>
      <c r="K80" s="153">
        <v>109</v>
      </c>
      <c r="L80" s="153">
        <v>109</v>
      </c>
      <c r="M80" s="153"/>
      <c r="N80" s="153"/>
      <c r="O80" s="130"/>
      <c r="P80" s="130"/>
      <c r="Q80" s="130"/>
      <c r="R80" s="130"/>
      <c r="S80" s="155">
        <f t="shared" si="9"/>
        <v>0</v>
      </c>
      <c r="T80" s="153">
        <v>109</v>
      </c>
      <c r="AH80" s="124"/>
      <c r="AI80" s="124"/>
    </row>
    <row r="81" spans="1:35" s="1" customFormat="1">
      <c r="A81" s="273"/>
      <c r="B81" s="220"/>
      <c r="C81" s="229"/>
      <c r="D81" s="249"/>
      <c r="E81" s="249"/>
      <c r="F81" s="231"/>
      <c r="G81" s="61"/>
      <c r="H81" s="130">
        <v>20020</v>
      </c>
      <c r="I81" s="152">
        <v>43373</v>
      </c>
      <c r="J81" s="153">
        <v>185.95</v>
      </c>
      <c r="K81" s="153">
        <v>185.95</v>
      </c>
      <c r="L81" s="153">
        <v>185.95</v>
      </c>
      <c r="M81" s="153"/>
      <c r="N81" s="153"/>
      <c r="O81" s="130"/>
      <c r="P81" s="130"/>
      <c r="Q81" s="130"/>
      <c r="R81" s="130"/>
      <c r="S81" s="155">
        <f t="shared" si="9"/>
        <v>0</v>
      </c>
      <c r="T81" s="153">
        <v>185.95</v>
      </c>
      <c r="AH81" s="124"/>
      <c r="AI81" s="124"/>
    </row>
    <row r="82" spans="1:35" s="1" customFormat="1">
      <c r="A82" s="273"/>
      <c r="B82" s="220"/>
      <c r="C82" s="229"/>
      <c r="D82" s="249"/>
      <c r="E82" s="249"/>
      <c r="F82" s="231"/>
      <c r="G82" s="61"/>
      <c r="H82" s="130">
        <v>20021</v>
      </c>
      <c r="I82" s="152">
        <v>43373</v>
      </c>
      <c r="J82" s="153">
        <v>346.24</v>
      </c>
      <c r="K82" s="153">
        <v>346.24</v>
      </c>
      <c r="L82" s="153">
        <v>346.24</v>
      </c>
      <c r="M82" s="153"/>
      <c r="N82" s="153"/>
      <c r="O82" s="130"/>
      <c r="P82" s="130"/>
      <c r="Q82" s="130"/>
      <c r="R82" s="130"/>
      <c r="S82" s="155">
        <f t="shared" si="9"/>
        <v>0</v>
      </c>
      <c r="T82" s="153">
        <v>346.24</v>
      </c>
      <c r="AH82" s="124"/>
      <c r="AI82" s="124"/>
    </row>
    <row r="83" spans="1:35" s="1" customFormat="1">
      <c r="A83" s="273"/>
      <c r="B83" s="220"/>
      <c r="C83" s="229"/>
      <c r="D83" s="249"/>
      <c r="E83" s="249"/>
      <c r="F83" s="231"/>
      <c r="G83" s="61"/>
      <c r="H83" s="130">
        <v>20022</v>
      </c>
      <c r="I83" s="152">
        <v>43373</v>
      </c>
      <c r="J83" s="153">
        <v>121.83</v>
      </c>
      <c r="K83" s="153">
        <v>121.83</v>
      </c>
      <c r="L83" s="153">
        <v>121.83</v>
      </c>
      <c r="M83" s="153"/>
      <c r="N83" s="153"/>
      <c r="O83" s="130"/>
      <c r="P83" s="130"/>
      <c r="Q83" s="130"/>
      <c r="R83" s="130"/>
      <c r="S83" s="155">
        <f t="shared" si="9"/>
        <v>0</v>
      </c>
      <c r="T83" s="153">
        <v>121.83</v>
      </c>
      <c r="AH83" s="124"/>
      <c r="AI83" s="124"/>
    </row>
    <row r="84" spans="1:35" s="1" customFormat="1">
      <c r="A84" s="273"/>
      <c r="B84" s="220"/>
      <c r="C84" s="229"/>
      <c r="D84" s="249"/>
      <c r="E84" s="249"/>
      <c r="F84" s="231"/>
      <c r="G84" s="61"/>
      <c r="H84" s="130">
        <v>19577</v>
      </c>
      <c r="I84" s="152">
        <v>43344</v>
      </c>
      <c r="J84" s="153"/>
      <c r="K84" s="153"/>
      <c r="L84" s="153"/>
      <c r="M84" s="153"/>
      <c r="N84" s="153"/>
      <c r="O84" s="130"/>
      <c r="P84" s="130"/>
      <c r="Q84" s="130"/>
      <c r="R84" s="130"/>
      <c r="S84" s="155"/>
      <c r="T84" s="153"/>
      <c r="AH84" s="124"/>
      <c r="AI84" s="156">
        <v>-182.94</v>
      </c>
    </row>
    <row r="85" spans="1:35" s="1" customFormat="1">
      <c r="A85" s="26"/>
      <c r="B85" s="23" t="s">
        <v>8</v>
      </c>
      <c r="C85" s="56"/>
      <c r="D85" s="57"/>
      <c r="E85" s="58"/>
      <c r="F85" s="59"/>
      <c r="G85" s="58"/>
      <c r="H85" s="160"/>
      <c r="I85" s="161"/>
      <c r="J85" s="45">
        <f>SUM(J70:J84)</f>
        <v>20613.59</v>
      </c>
      <c r="K85" s="45">
        <f>SUM(K70:K84)</f>
        <v>20427.54</v>
      </c>
      <c r="L85" s="45">
        <f>SUM(L70:L84)</f>
        <v>891.2600000000001</v>
      </c>
      <c r="M85" s="45">
        <f>SUM(M70:M84)</f>
        <v>19536.279999999995</v>
      </c>
      <c r="N85" s="45"/>
      <c r="O85" s="45">
        <f>SUM(O70:O84)</f>
        <v>0</v>
      </c>
      <c r="P85" s="45">
        <f>SUM(P70:P84)</f>
        <v>186.05</v>
      </c>
      <c r="Q85" s="45">
        <f>SUM(Q70:Q84)</f>
        <v>0</v>
      </c>
      <c r="R85" s="45">
        <f>SUM(R70:R84)</f>
        <v>0</v>
      </c>
      <c r="S85" s="45">
        <f>SUM(S70:S84)-O85</f>
        <v>19536.279999999995</v>
      </c>
      <c r="T85" s="45">
        <f t="shared" ref="T85:AI85" si="10">SUM(T70:T84)</f>
        <v>891.2600000000001</v>
      </c>
      <c r="U85" s="45">
        <f t="shared" si="10"/>
        <v>0</v>
      </c>
      <c r="V85" s="45">
        <f t="shared" si="10"/>
        <v>0</v>
      </c>
      <c r="W85" s="45">
        <f t="shared" si="10"/>
        <v>0</v>
      </c>
      <c r="X85" s="45">
        <f t="shared" si="10"/>
        <v>0</v>
      </c>
      <c r="Y85" s="45">
        <f t="shared" si="10"/>
        <v>0</v>
      </c>
      <c r="Z85" s="45">
        <f t="shared" si="10"/>
        <v>0</v>
      </c>
      <c r="AA85" s="45">
        <f t="shared" si="10"/>
        <v>0</v>
      </c>
      <c r="AB85" s="45">
        <f t="shared" si="10"/>
        <v>0</v>
      </c>
      <c r="AC85" s="45">
        <f t="shared" si="10"/>
        <v>0</v>
      </c>
      <c r="AD85" s="45">
        <f t="shared" si="10"/>
        <v>0</v>
      </c>
      <c r="AE85" s="45">
        <f t="shared" si="10"/>
        <v>0</v>
      </c>
      <c r="AF85" s="45">
        <f t="shared" si="10"/>
        <v>0</v>
      </c>
      <c r="AG85" s="45">
        <f t="shared" si="10"/>
        <v>0</v>
      </c>
      <c r="AH85" s="45">
        <f t="shared" si="10"/>
        <v>0</v>
      </c>
      <c r="AI85" s="45">
        <f t="shared" si="10"/>
        <v>-182.94</v>
      </c>
    </row>
    <row r="86" spans="1:35" s="1" customFormat="1" ht="15" customHeight="1">
      <c r="A86" s="239">
        <v>9</v>
      </c>
      <c r="B86" s="219" t="s">
        <v>34</v>
      </c>
      <c r="C86" s="241" t="s">
        <v>10</v>
      </c>
      <c r="D86" s="238">
        <v>633</v>
      </c>
      <c r="E86" s="248" t="s">
        <v>11</v>
      </c>
      <c r="F86" s="241" t="s">
        <v>10</v>
      </c>
      <c r="G86" s="248" t="s">
        <v>33</v>
      </c>
      <c r="H86" s="157">
        <v>209991</v>
      </c>
      <c r="I86" s="152">
        <v>43343</v>
      </c>
      <c r="J86" s="167">
        <v>6531.48</v>
      </c>
      <c r="K86" s="167">
        <v>6531.48</v>
      </c>
      <c r="L86" s="167"/>
      <c r="M86" s="167">
        <v>6531.48</v>
      </c>
      <c r="N86" s="167"/>
      <c r="O86" s="167"/>
      <c r="P86" s="167"/>
      <c r="Q86" s="167"/>
      <c r="R86" s="167"/>
      <c r="S86" s="155">
        <f>J86-O86-P86-O86</f>
        <v>6531.48</v>
      </c>
      <c r="T86" s="167">
        <v>0</v>
      </c>
      <c r="U86" s="189"/>
      <c r="V86" s="188"/>
      <c r="W86" s="188"/>
      <c r="AH86" s="124"/>
      <c r="AI86" s="124"/>
    </row>
    <row r="87" spans="1:35" s="1" customFormat="1">
      <c r="A87" s="239"/>
      <c r="B87" s="220"/>
      <c r="C87" s="242"/>
      <c r="D87" s="239"/>
      <c r="E87" s="249"/>
      <c r="F87" s="242"/>
      <c r="G87" s="249"/>
      <c r="H87" s="157">
        <v>209992</v>
      </c>
      <c r="I87" s="152">
        <v>43343</v>
      </c>
      <c r="J87" s="167">
        <v>12407.7</v>
      </c>
      <c r="K87" s="167">
        <v>12407.7</v>
      </c>
      <c r="L87" s="167"/>
      <c r="M87" s="167">
        <v>12407.7</v>
      </c>
      <c r="N87" s="167"/>
      <c r="O87" s="167"/>
      <c r="P87" s="167"/>
      <c r="Q87" s="167"/>
      <c r="R87" s="167"/>
      <c r="S87" s="155">
        <f>J87-O87-P87-T87</f>
        <v>12407.7</v>
      </c>
      <c r="T87" s="167">
        <v>0</v>
      </c>
      <c r="U87" s="189"/>
      <c r="V87" s="188"/>
      <c r="W87" s="188"/>
      <c r="AD87" s="189"/>
      <c r="AE87" s="188"/>
      <c r="AF87" s="188"/>
      <c r="AH87" s="124"/>
      <c r="AI87" s="124"/>
    </row>
    <row r="88" spans="1:35" s="1" customFormat="1">
      <c r="A88" s="239"/>
      <c r="B88" s="220"/>
      <c r="C88" s="242"/>
      <c r="D88" s="239"/>
      <c r="E88" s="249"/>
      <c r="F88" s="242"/>
      <c r="G88" s="249"/>
      <c r="H88" s="157">
        <v>209990</v>
      </c>
      <c r="I88" s="152">
        <v>43343</v>
      </c>
      <c r="J88" s="167">
        <v>2961.02</v>
      </c>
      <c r="K88" s="167">
        <v>2961.02</v>
      </c>
      <c r="L88" s="167"/>
      <c r="M88" s="167">
        <v>2961.02</v>
      </c>
      <c r="N88" s="167"/>
      <c r="O88" s="167"/>
      <c r="P88" s="167"/>
      <c r="Q88" s="167"/>
      <c r="R88" s="167"/>
      <c r="S88" s="155">
        <f>J88-O88-P88-T88</f>
        <v>2961.02</v>
      </c>
      <c r="T88" s="167">
        <v>0</v>
      </c>
      <c r="AD88" s="189"/>
      <c r="AE88" s="188"/>
      <c r="AF88" s="188"/>
      <c r="AH88" s="124"/>
      <c r="AI88" s="124"/>
    </row>
    <row r="89" spans="1:35" s="1" customFormat="1">
      <c r="A89" s="239"/>
      <c r="B89" s="220"/>
      <c r="C89" s="242"/>
      <c r="D89" s="239"/>
      <c r="E89" s="249"/>
      <c r="F89" s="242"/>
      <c r="G89" s="249"/>
      <c r="H89" s="157">
        <v>210007</v>
      </c>
      <c r="I89" s="152">
        <v>43346</v>
      </c>
      <c r="J89" s="167">
        <v>1054</v>
      </c>
      <c r="K89" s="167">
        <v>1054</v>
      </c>
      <c r="L89" s="167">
        <v>1054</v>
      </c>
      <c r="M89" s="167"/>
      <c r="N89" s="167"/>
      <c r="O89" s="167"/>
      <c r="P89" s="167"/>
      <c r="Q89" s="167"/>
      <c r="R89" s="167"/>
      <c r="S89" s="155">
        <f>J89-O89-P89-T89</f>
        <v>0</v>
      </c>
      <c r="T89" s="167">
        <v>1054</v>
      </c>
      <c r="AD89" s="190"/>
      <c r="AE89" s="191"/>
      <c r="AF89" s="191"/>
      <c r="AH89" s="124"/>
      <c r="AI89" s="124"/>
    </row>
    <row r="90" spans="1:35" s="1" customFormat="1">
      <c r="A90" s="239"/>
      <c r="B90" s="220"/>
      <c r="C90" s="242"/>
      <c r="D90" s="239"/>
      <c r="E90" s="249"/>
      <c r="F90" s="242"/>
      <c r="G90" s="249"/>
      <c r="H90" s="157">
        <v>210154</v>
      </c>
      <c r="I90" s="152">
        <v>43373</v>
      </c>
      <c r="J90" s="167">
        <v>7126.8</v>
      </c>
      <c r="K90" s="167">
        <v>7126.8</v>
      </c>
      <c r="L90" s="167">
        <v>7126.8</v>
      </c>
      <c r="M90" s="167"/>
      <c r="N90" s="167"/>
      <c r="O90" s="167"/>
      <c r="P90" s="167"/>
      <c r="Q90" s="167"/>
      <c r="R90" s="167"/>
      <c r="S90" s="155">
        <f>J90-O90-P90-T90</f>
        <v>0</v>
      </c>
      <c r="T90" s="167">
        <v>7126.8</v>
      </c>
      <c r="AD90" s="190"/>
      <c r="AE90" s="191"/>
      <c r="AF90" s="191"/>
      <c r="AH90" s="124"/>
      <c r="AI90" s="124"/>
    </row>
    <row r="91" spans="1:35" s="1" customFormat="1">
      <c r="A91" s="26"/>
      <c r="B91" s="23" t="s">
        <v>8</v>
      </c>
      <c r="C91" s="56"/>
      <c r="D91" s="57"/>
      <c r="E91" s="58"/>
      <c r="F91" s="59"/>
      <c r="G91" s="58"/>
      <c r="H91" s="160"/>
      <c r="I91" s="161"/>
      <c r="J91" s="45">
        <f>SUM(J86:J90)</f>
        <v>30081</v>
      </c>
      <c r="K91" s="45">
        <f>SUM(K86:K90)</f>
        <v>30081</v>
      </c>
      <c r="L91" s="45">
        <f>SUM(L86:L90)</f>
        <v>8180.8</v>
      </c>
      <c r="M91" s="45">
        <f>SUM(M86:M90)</f>
        <v>21900.2</v>
      </c>
      <c r="N91" s="45"/>
      <c r="O91" s="45">
        <f t="shared" ref="O91:T91" si="11">SUM(O86:O90)</f>
        <v>0</v>
      </c>
      <c r="P91" s="45">
        <f t="shared" si="11"/>
        <v>0</v>
      </c>
      <c r="Q91" s="45">
        <f t="shared" si="11"/>
        <v>0</v>
      </c>
      <c r="R91" s="45">
        <f t="shared" si="11"/>
        <v>0</v>
      </c>
      <c r="S91" s="45">
        <f t="shared" si="11"/>
        <v>21900.2</v>
      </c>
      <c r="T91" s="45">
        <f t="shared" si="11"/>
        <v>8180.8</v>
      </c>
      <c r="AH91" s="124"/>
      <c r="AI91" s="124"/>
    </row>
    <row r="92" spans="1:35" s="1" customFormat="1" ht="15" customHeight="1">
      <c r="A92" s="239">
        <v>10</v>
      </c>
      <c r="B92" s="123"/>
      <c r="C92" s="235"/>
      <c r="D92" s="236"/>
      <c r="E92" s="237"/>
      <c r="F92" s="233"/>
      <c r="G92" s="237"/>
      <c r="H92" s="157">
        <v>72012153</v>
      </c>
      <c r="I92" s="152">
        <v>43342</v>
      </c>
      <c r="J92" s="153">
        <v>3077.76</v>
      </c>
      <c r="K92" s="153">
        <v>3077.76</v>
      </c>
      <c r="L92" s="153"/>
      <c r="M92" s="153">
        <v>3077.76</v>
      </c>
      <c r="N92" s="153"/>
      <c r="O92" s="153"/>
      <c r="P92" s="153"/>
      <c r="Q92" s="153"/>
      <c r="R92" s="153"/>
      <c r="S92" s="155">
        <f t="shared" ref="S92:S110" si="12">J92-O92-P92-T92</f>
        <v>3077.76</v>
      </c>
      <c r="T92" s="153">
        <v>0</v>
      </c>
      <c r="U92" s="190"/>
      <c r="V92" s="191"/>
      <c r="W92" s="191"/>
      <c r="AD92" s="190"/>
      <c r="AE92" s="191"/>
      <c r="AF92" s="191"/>
      <c r="AH92" s="124"/>
      <c r="AI92" s="124"/>
    </row>
    <row r="93" spans="1:35" s="1" customFormat="1" ht="15" customHeight="1">
      <c r="A93" s="239"/>
      <c r="B93" s="123"/>
      <c r="C93" s="235"/>
      <c r="D93" s="236"/>
      <c r="E93" s="237"/>
      <c r="F93" s="233"/>
      <c r="G93" s="237"/>
      <c r="H93" s="157">
        <v>72012151</v>
      </c>
      <c r="I93" s="152">
        <v>43337</v>
      </c>
      <c r="J93" s="153">
        <v>147.52000000000001</v>
      </c>
      <c r="K93" s="153">
        <v>147.52000000000001</v>
      </c>
      <c r="L93" s="153"/>
      <c r="M93" s="153">
        <v>147.52000000000001</v>
      </c>
      <c r="N93" s="153"/>
      <c r="O93" s="153"/>
      <c r="P93" s="153"/>
      <c r="Q93" s="153"/>
      <c r="R93" s="153"/>
      <c r="S93" s="155">
        <f t="shared" si="12"/>
        <v>147.52000000000001</v>
      </c>
      <c r="T93" s="153">
        <v>0</v>
      </c>
      <c r="U93" s="190"/>
      <c r="V93" s="191"/>
      <c r="W93" s="191"/>
      <c r="AD93" s="190"/>
      <c r="AE93" s="191"/>
      <c r="AF93" s="191"/>
      <c r="AH93" s="124"/>
      <c r="AI93" s="124"/>
    </row>
    <row r="94" spans="1:35" s="1" customFormat="1" ht="15" customHeight="1">
      <c r="A94" s="239"/>
      <c r="B94" s="123"/>
      <c r="C94" s="235"/>
      <c r="D94" s="236"/>
      <c r="E94" s="237"/>
      <c r="F94" s="233"/>
      <c r="G94" s="237"/>
      <c r="H94" s="157">
        <v>72012155</v>
      </c>
      <c r="I94" s="152">
        <v>43336</v>
      </c>
      <c r="J94" s="153">
        <v>179.59</v>
      </c>
      <c r="K94" s="153">
        <v>179.59</v>
      </c>
      <c r="L94" s="153"/>
      <c r="M94" s="153">
        <v>179.59</v>
      </c>
      <c r="N94" s="153"/>
      <c r="O94" s="153"/>
      <c r="P94" s="153"/>
      <c r="Q94" s="153"/>
      <c r="R94" s="153"/>
      <c r="S94" s="155">
        <f t="shared" si="12"/>
        <v>179.59</v>
      </c>
      <c r="T94" s="153">
        <v>0</v>
      </c>
      <c r="U94" s="190"/>
      <c r="V94" s="191"/>
      <c r="W94" s="191"/>
      <c r="AD94" s="190"/>
      <c r="AE94" s="191"/>
      <c r="AF94" s="191"/>
      <c r="AH94" s="124"/>
      <c r="AI94" s="124"/>
    </row>
    <row r="95" spans="1:35" s="1" customFormat="1" ht="15" customHeight="1">
      <c r="A95" s="239"/>
      <c r="B95" s="123"/>
      <c r="C95" s="235"/>
      <c r="D95" s="236"/>
      <c r="E95" s="237"/>
      <c r="F95" s="233"/>
      <c r="G95" s="237"/>
      <c r="H95" s="157">
        <v>72012146</v>
      </c>
      <c r="I95" s="152">
        <v>43343</v>
      </c>
      <c r="J95" s="153">
        <v>14950.75</v>
      </c>
      <c r="K95" s="153">
        <v>14950.75</v>
      </c>
      <c r="L95" s="153"/>
      <c r="M95" s="153">
        <v>14950.75</v>
      </c>
      <c r="N95" s="153"/>
      <c r="O95" s="153"/>
      <c r="P95" s="153"/>
      <c r="Q95" s="153"/>
      <c r="R95" s="153"/>
      <c r="S95" s="155">
        <f t="shared" si="12"/>
        <v>14950.75</v>
      </c>
      <c r="T95" s="153">
        <v>0</v>
      </c>
      <c r="U95" s="190"/>
      <c r="V95" s="191"/>
      <c r="W95" s="191"/>
      <c r="AD95" s="190"/>
      <c r="AE95" s="191"/>
      <c r="AF95" s="191"/>
      <c r="AH95" s="124"/>
      <c r="AI95" s="124"/>
    </row>
    <row r="96" spans="1:35" s="1" customFormat="1" ht="15" customHeight="1">
      <c r="A96" s="239"/>
      <c r="B96" s="123"/>
      <c r="C96" s="235"/>
      <c r="D96" s="236"/>
      <c r="E96" s="237"/>
      <c r="F96" s="233"/>
      <c r="G96" s="237"/>
      <c r="H96" s="157">
        <v>72012141</v>
      </c>
      <c r="I96" s="152">
        <v>43343</v>
      </c>
      <c r="J96" s="153">
        <v>252.28</v>
      </c>
      <c r="K96" s="153">
        <v>252.28</v>
      </c>
      <c r="L96" s="153"/>
      <c r="M96" s="153">
        <v>252.28</v>
      </c>
      <c r="N96" s="153"/>
      <c r="O96" s="153"/>
      <c r="P96" s="153"/>
      <c r="Q96" s="153"/>
      <c r="R96" s="153"/>
      <c r="S96" s="155">
        <f t="shared" si="12"/>
        <v>252.28</v>
      </c>
      <c r="T96" s="153">
        <v>0</v>
      </c>
      <c r="U96" s="190"/>
      <c r="V96" s="191"/>
      <c r="W96" s="191"/>
      <c r="AD96" s="190"/>
      <c r="AE96" s="191"/>
      <c r="AF96" s="191"/>
      <c r="AH96" s="124"/>
      <c r="AI96" s="124"/>
    </row>
    <row r="97" spans="1:35" s="1" customFormat="1" ht="15" customHeight="1">
      <c r="A97" s="239"/>
      <c r="B97" s="123"/>
      <c r="C97" s="235"/>
      <c r="D97" s="236"/>
      <c r="E97" s="237"/>
      <c r="F97" s="233"/>
      <c r="G97" s="237"/>
      <c r="H97" s="157">
        <v>72012135</v>
      </c>
      <c r="I97" s="152">
        <v>43339</v>
      </c>
      <c r="J97" s="153">
        <v>1155.3399999999999</v>
      </c>
      <c r="K97" s="153">
        <v>1155.3399999999999</v>
      </c>
      <c r="L97" s="153"/>
      <c r="M97" s="153">
        <v>1155.3399999999999</v>
      </c>
      <c r="N97" s="153"/>
      <c r="O97" s="153"/>
      <c r="P97" s="153"/>
      <c r="Q97" s="153"/>
      <c r="R97" s="153"/>
      <c r="S97" s="155">
        <f t="shared" si="12"/>
        <v>1155.3399999999999</v>
      </c>
      <c r="T97" s="153">
        <v>0</v>
      </c>
      <c r="U97" s="190"/>
      <c r="V97" s="191"/>
      <c r="W97" s="191"/>
      <c r="AD97" s="190"/>
      <c r="AE97" s="191"/>
      <c r="AF97" s="191"/>
      <c r="AH97" s="124"/>
      <c r="AI97" s="124"/>
    </row>
    <row r="98" spans="1:35" s="1" customFormat="1" ht="15" customHeight="1">
      <c r="A98" s="239"/>
      <c r="B98" s="123"/>
      <c r="C98" s="235"/>
      <c r="D98" s="236"/>
      <c r="E98" s="237"/>
      <c r="F98" s="233"/>
      <c r="G98" s="237"/>
      <c r="H98" s="157">
        <v>72012149</v>
      </c>
      <c r="I98" s="152">
        <v>43338</v>
      </c>
      <c r="J98" s="153">
        <v>153.94</v>
      </c>
      <c r="K98" s="153">
        <v>153.94</v>
      </c>
      <c r="L98" s="153"/>
      <c r="M98" s="153">
        <v>153.94</v>
      </c>
      <c r="N98" s="153"/>
      <c r="O98" s="153"/>
      <c r="P98" s="153"/>
      <c r="Q98" s="153"/>
      <c r="R98" s="153"/>
      <c r="S98" s="155">
        <f t="shared" si="12"/>
        <v>153.94</v>
      </c>
      <c r="T98" s="153">
        <v>0</v>
      </c>
      <c r="U98" s="190"/>
      <c r="V98" s="191"/>
      <c r="W98" s="191"/>
      <c r="AD98" s="190"/>
      <c r="AE98" s="191"/>
      <c r="AF98" s="191"/>
      <c r="AH98" s="124"/>
      <c r="AI98" s="124"/>
    </row>
    <row r="99" spans="1:35" s="1" customFormat="1" ht="15" customHeight="1">
      <c r="A99" s="239"/>
      <c r="B99" s="123"/>
      <c r="C99" s="235"/>
      <c r="D99" s="236"/>
      <c r="E99" s="237"/>
      <c r="F99" s="233"/>
      <c r="G99" s="237"/>
      <c r="H99" s="157">
        <v>72012143</v>
      </c>
      <c r="I99" s="152">
        <v>43341</v>
      </c>
      <c r="J99" s="153">
        <v>75.680000000000007</v>
      </c>
      <c r="K99" s="153">
        <v>75.680000000000007</v>
      </c>
      <c r="L99" s="153"/>
      <c r="M99" s="153">
        <v>75.680000000000007</v>
      </c>
      <c r="N99" s="153"/>
      <c r="O99" s="153"/>
      <c r="P99" s="153"/>
      <c r="Q99" s="153"/>
      <c r="R99" s="153"/>
      <c r="S99" s="155">
        <f t="shared" si="12"/>
        <v>75.680000000000007</v>
      </c>
      <c r="T99" s="153">
        <v>0</v>
      </c>
      <c r="U99" s="153">
        <v>31.54</v>
      </c>
      <c r="V99" s="153">
        <v>31.54</v>
      </c>
      <c r="W99" s="191"/>
      <c r="AD99" s="190"/>
      <c r="AE99" s="191"/>
      <c r="AF99" s="191"/>
      <c r="AH99" s="124"/>
      <c r="AI99" s="124"/>
    </row>
    <row r="100" spans="1:35" s="1" customFormat="1" ht="15" customHeight="1">
      <c r="A100" s="239"/>
      <c r="B100" s="194" t="s">
        <v>32</v>
      </c>
      <c r="C100" s="235"/>
      <c r="D100" s="236"/>
      <c r="E100" s="237"/>
      <c r="F100" s="233"/>
      <c r="G100" s="237"/>
      <c r="H100" s="157">
        <v>72012142</v>
      </c>
      <c r="I100" s="152">
        <v>43343</v>
      </c>
      <c r="J100" s="153">
        <v>132.44999999999999</v>
      </c>
      <c r="K100" s="153">
        <v>132.44999999999999</v>
      </c>
      <c r="L100" s="153"/>
      <c r="M100" s="153">
        <v>132.44999999999999</v>
      </c>
      <c r="N100" s="153"/>
      <c r="O100" s="153"/>
      <c r="P100" s="153"/>
      <c r="Q100" s="153"/>
      <c r="R100" s="153"/>
      <c r="S100" s="155">
        <f t="shared" si="12"/>
        <v>132.44999999999999</v>
      </c>
      <c r="T100" s="153">
        <v>0</v>
      </c>
      <c r="U100" s="190"/>
      <c r="V100" s="191"/>
      <c r="W100" s="191"/>
      <c r="AD100" s="190"/>
      <c r="AE100" s="191"/>
      <c r="AF100" s="191"/>
      <c r="AH100" s="124"/>
      <c r="AI100" s="124"/>
    </row>
    <row r="101" spans="1:35" s="1" customFormat="1" ht="15" customHeight="1">
      <c r="A101" s="239"/>
      <c r="B101" s="123"/>
      <c r="C101" s="235"/>
      <c r="D101" s="236"/>
      <c r="E101" s="237"/>
      <c r="F101" s="233"/>
      <c r="G101" s="237"/>
      <c r="H101" s="157">
        <v>72012145</v>
      </c>
      <c r="I101" s="152">
        <v>43339</v>
      </c>
      <c r="J101" s="153">
        <v>12.61</v>
      </c>
      <c r="K101" s="153">
        <v>12.61</v>
      </c>
      <c r="L101" s="153"/>
      <c r="M101" s="153">
        <v>12.61</v>
      </c>
      <c r="N101" s="153"/>
      <c r="O101" s="153"/>
      <c r="P101" s="153"/>
      <c r="Q101" s="153"/>
      <c r="R101" s="153"/>
      <c r="S101" s="155">
        <f t="shared" si="12"/>
        <v>12.61</v>
      </c>
      <c r="T101" s="153">
        <v>0</v>
      </c>
      <c r="U101" s="190"/>
      <c r="V101" s="191"/>
      <c r="W101" s="191"/>
      <c r="AD101" s="190"/>
      <c r="AE101" s="191"/>
      <c r="AF101" s="191"/>
      <c r="AH101" s="124"/>
      <c r="AI101" s="124"/>
    </row>
    <row r="102" spans="1:35" s="1" customFormat="1" ht="15" customHeight="1">
      <c r="A102" s="239"/>
      <c r="B102" s="123"/>
      <c r="C102" s="235"/>
      <c r="D102" s="236"/>
      <c r="E102" s="237"/>
      <c r="F102" s="233"/>
      <c r="G102" s="237"/>
      <c r="H102" s="157">
        <v>72012144</v>
      </c>
      <c r="I102" s="152">
        <v>43340</v>
      </c>
      <c r="J102" s="153">
        <v>44.15</v>
      </c>
      <c r="K102" s="153">
        <v>44.15</v>
      </c>
      <c r="L102" s="153"/>
      <c r="M102" s="153">
        <v>44.15</v>
      </c>
      <c r="N102" s="153"/>
      <c r="O102" s="153"/>
      <c r="P102" s="153"/>
      <c r="Q102" s="153"/>
      <c r="R102" s="153"/>
      <c r="S102" s="155">
        <f t="shared" si="12"/>
        <v>44.15</v>
      </c>
      <c r="T102" s="153">
        <v>0</v>
      </c>
      <c r="U102" s="190"/>
      <c r="V102" s="191"/>
      <c r="W102" s="191"/>
      <c r="AD102" s="190"/>
      <c r="AE102" s="191"/>
      <c r="AF102" s="191"/>
      <c r="AH102" s="124"/>
      <c r="AI102" s="124"/>
    </row>
    <row r="103" spans="1:35" s="1" customFormat="1" ht="15" customHeight="1">
      <c r="A103" s="239"/>
      <c r="B103" s="123"/>
      <c r="C103" s="235"/>
      <c r="D103" s="236"/>
      <c r="E103" s="237"/>
      <c r="F103" s="233"/>
      <c r="G103" s="237"/>
      <c r="H103" s="157">
        <v>72012425</v>
      </c>
      <c r="I103" s="152">
        <v>43373</v>
      </c>
      <c r="J103" s="153">
        <v>315.36</v>
      </c>
      <c r="K103" s="153">
        <v>315.36</v>
      </c>
      <c r="L103" s="153">
        <v>315.36</v>
      </c>
      <c r="M103" s="153"/>
      <c r="N103" s="153"/>
      <c r="O103" s="153"/>
      <c r="P103" s="153"/>
      <c r="Q103" s="153"/>
      <c r="R103" s="153"/>
      <c r="S103" s="155">
        <f t="shared" si="12"/>
        <v>0</v>
      </c>
      <c r="T103" s="153">
        <v>315.36</v>
      </c>
      <c r="U103" s="190"/>
      <c r="V103" s="191"/>
      <c r="W103" s="191"/>
      <c r="AD103" s="190"/>
      <c r="AE103" s="191"/>
      <c r="AF103" s="191"/>
      <c r="AH103" s="124"/>
      <c r="AI103" s="124"/>
    </row>
    <row r="104" spans="1:35" s="1" customFormat="1" ht="15" customHeight="1">
      <c r="A104" s="239"/>
      <c r="B104" s="123"/>
      <c r="C104" s="235"/>
      <c r="D104" s="236"/>
      <c r="E104" s="237"/>
      <c r="F104" s="233"/>
      <c r="G104" s="237"/>
      <c r="H104" s="157">
        <v>72012434</v>
      </c>
      <c r="I104" s="152">
        <v>43373</v>
      </c>
      <c r="J104" s="153">
        <v>100.91</v>
      </c>
      <c r="K104" s="153">
        <v>100.91</v>
      </c>
      <c r="L104" s="153">
        <v>100.91</v>
      </c>
      <c r="M104" s="153"/>
      <c r="N104" s="153"/>
      <c r="O104" s="153"/>
      <c r="P104" s="153"/>
      <c r="Q104" s="153"/>
      <c r="R104" s="153"/>
      <c r="S104" s="155">
        <f t="shared" si="12"/>
        <v>0</v>
      </c>
      <c r="T104" s="153">
        <v>100.91</v>
      </c>
      <c r="U104" s="190"/>
      <c r="V104" s="191"/>
      <c r="W104" s="191"/>
      <c r="AD104" s="190"/>
      <c r="AE104" s="191"/>
      <c r="AF104" s="191"/>
      <c r="AH104" s="124"/>
      <c r="AI104" s="124"/>
    </row>
    <row r="105" spans="1:35" s="1" customFormat="1" ht="15" customHeight="1">
      <c r="A105" s="239"/>
      <c r="B105" s="123"/>
      <c r="C105" s="235"/>
      <c r="D105" s="236"/>
      <c r="E105" s="237"/>
      <c r="F105" s="233"/>
      <c r="G105" s="237"/>
      <c r="H105" s="157">
        <v>72012433</v>
      </c>
      <c r="I105" s="152">
        <v>43373</v>
      </c>
      <c r="J105" s="153">
        <v>378.5</v>
      </c>
      <c r="K105" s="153">
        <v>378.5</v>
      </c>
      <c r="L105" s="153">
        <v>378.5</v>
      </c>
      <c r="M105" s="153"/>
      <c r="N105" s="153"/>
      <c r="O105" s="153"/>
      <c r="P105" s="153"/>
      <c r="Q105" s="153"/>
      <c r="R105" s="153"/>
      <c r="S105" s="155">
        <f t="shared" si="12"/>
        <v>0</v>
      </c>
      <c r="T105" s="153">
        <v>378.5</v>
      </c>
      <c r="U105" s="190"/>
      <c r="V105" s="191"/>
      <c r="W105" s="191"/>
      <c r="AD105" s="190"/>
      <c r="AE105" s="191"/>
      <c r="AF105" s="191"/>
      <c r="AH105" s="124"/>
      <c r="AI105" s="124"/>
    </row>
    <row r="106" spans="1:35" s="1" customFormat="1" ht="15" customHeight="1">
      <c r="A106" s="239"/>
      <c r="B106" s="123"/>
      <c r="C106" s="235"/>
      <c r="D106" s="236"/>
      <c r="E106" s="237"/>
      <c r="F106" s="233"/>
      <c r="G106" s="237"/>
      <c r="H106" s="157">
        <v>72012432</v>
      </c>
      <c r="I106" s="152">
        <v>43373</v>
      </c>
      <c r="J106" s="153">
        <v>577.54</v>
      </c>
      <c r="K106" s="153">
        <v>577.54</v>
      </c>
      <c r="L106" s="153">
        <v>577.54</v>
      </c>
      <c r="M106" s="153"/>
      <c r="N106" s="153"/>
      <c r="O106" s="153"/>
      <c r="P106" s="153"/>
      <c r="Q106" s="153"/>
      <c r="R106" s="153"/>
      <c r="S106" s="155">
        <f t="shared" si="12"/>
        <v>0</v>
      </c>
      <c r="T106" s="153">
        <v>577.54</v>
      </c>
      <c r="U106" s="190"/>
      <c r="V106" s="191"/>
      <c r="W106" s="191"/>
      <c r="AD106" s="190"/>
      <c r="AE106" s="191"/>
      <c r="AF106" s="191"/>
      <c r="AH106" s="124"/>
      <c r="AI106" s="124"/>
    </row>
    <row r="107" spans="1:35" s="1" customFormat="1" ht="15" customHeight="1">
      <c r="A107" s="239"/>
      <c r="B107" s="123"/>
      <c r="C107" s="235"/>
      <c r="D107" s="236"/>
      <c r="E107" s="237"/>
      <c r="F107" s="233"/>
      <c r="G107" s="237"/>
      <c r="H107" s="157">
        <v>72012431</v>
      </c>
      <c r="I107" s="152">
        <v>43373</v>
      </c>
      <c r="J107" s="153">
        <v>182.9</v>
      </c>
      <c r="K107" s="153">
        <v>182.9</v>
      </c>
      <c r="L107" s="153">
        <v>182.9</v>
      </c>
      <c r="M107" s="153"/>
      <c r="N107" s="153"/>
      <c r="O107" s="153"/>
      <c r="P107" s="153"/>
      <c r="Q107" s="153"/>
      <c r="R107" s="153"/>
      <c r="S107" s="155">
        <f t="shared" si="12"/>
        <v>0</v>
      </c>
      <c r="T107" s="153">
        <v>182.9</v>
      </c>
      <c r="U107" s="190"/>
      <c r="V107" s="191"/>
      <c r="W107" s="191"/>
      <c r="AD107" s="190"/>
      <c r="AE107" s="191"/>
      <c r="AF107" s="191"/>
      <c r="AH107" s="124"/>
      <c r="AI107" s="124"/>
    </row>
    <row r="108" spans="1:35" s="1" customFormat="1" ht="15" customHeight="1">
      <c r="A108" s="239"/>
      <c r="B108" s="123"/>
      <c r="C108" s="235"/>
      <c r="D108" s="236"/>
      <c r="E108" s="237"/>
      <c r="F108" s="233"/>
      <c r="G108" s="237"/>
      <c r="H108" s="157">
        <v>72012430</v>
      </c>
      <c r="I108" s="152">
        <v>43373</v>
      </c>
      <c r="J108" s="153">
        <v>577.66999999999996</v>
      </c>
      <c r="K108" s="153">
        <v>577.66999999999996</v>
      </c>
      <c r="L108" s="153">
        <v>577.66999999999996</v>
      </c>
      <c r="M108" s="153"/>
      <c r="N108" s="153"/>
      <c r="O108" s="153"/>
      <c r="P108" s="153"/>
      <c r="Q108" s="153"/>
      <c r="R108" s="153"/>
      <c r="S108" s="155">
        <f t="shared" si="12"/>
        <v>0</v>
      </c>
      <c r="T108" s="153">
        <v>577.66999999999996</v>
      </c>
      <c r="U108" s="190"/>
      <c r="V108" s="191"/>
      <c r="W108" s="191"/>
      <c r="AD108" s="190"/>
      <c r="AE108" s="191"/>
      <c r="AF108" s="191"/>
      <c r="AH108" s="124"/>
      <c r="AI108" s="124"/>
    </row>
    <row r="109" spans="1:35" s="1" customFormat="1" ht="15" customHeight="1">
      <c r="A109" s="239"/>
      <c r="B109" s="123"/>
      <c r="C109" s="235"/>
      <c r="D109" s="236"/>
      <c r="E109" s="237"/>
      <c r="F109" s="233"/>
      <c r="G109" s="237"/>
      <c r="H109" s="157">
        <v>72012428</v>
      </c>
      <c r="I109" s="152">
        <v>43373</v>
      </c>
      <c r="J109" s="153">
        <v>63.07</v>
      </c>
      <c r="K109" s="153">
        <v>63.07</v>
      </c>
      <c r="L109" s="153">
        <v>63.07</v>
      </c>
      <c r="M109" s="153"/>
      <c r="N109" s="153"/>
      <c r="O109" s="153"/>
      <c r="P109" s="153"/>
      <c r="Q109" s="153"/>
      <c r="R109" s="153"/>
      <c r="S109" s="155">
        <f t="shared" si="12"/>
        <v>0</v>
      </c>
      <c r="T109" s="153">
        <v>63.07</v>
      </c>
      <c r="U109" s="190"/>
      <c r="V109" s="191"/>
      <c r="W109" s="191"/>
      <c r="AD109" s="190"/>
      <c r="AE109" s="191"/>
      <c r="AF109" s="191"/>
      <c r="AH109" s="124"/>
      <c r="AI109" s="124"/>
    </row>
    <row r="110" spans="1:35" s="1" customFormat="1" ht="15" customHeight="1">
      <c r="A110" s="239"/>
      <c r="B110" s="123"/>
      <c r="C110" s="235"/>
      <c r="D110" s="236"/>
      <c r="E110" s="237"/>
      <c r="F110" s="233"/>
      <c r="G110" s="237"/>
      <c r="H110" s="157">
        <v>72012427</v>
      </c>
      <c r="I110" s="152">
        <v>43373</v>
      </c>
      <c r="J110" s="153">
        <v>151.37</v>
      </c>
      <c r="K110" s="153">
        <v>151.37</v>
      </c>
      <c r="L110" s="153">
        <v>151.37</v>
      </c>
      <c r="M110" s="153"/>
      <c r="N110" s="153"/>
      <c r="O110" s="153"/>
      <c r="P110" s="153"/>
      <c r="Q110" s="153"/>
      <c r="R110" s="153"/>
      <c r="S110" s="155">
        <f t="shared" si="12"/>
        <v>0</v>
      </c>
      <c r="T110" s="153">
        <v>151.37</v>
      </c>
      <c r="U110" s="190"/>
      <c r="V110" s="191"/>
      <c r="W110" s="191"/>
      <c r="AD110" s="190"/>
      <c r="AE110" s="191"/>
      <c r="AF110" s="191"/>
      <c r="AH110" s="124"/>
      <c r="AI110" s="124"/>
    </row>
    <row r="111" spans="1:35" s="1" customFormat="1">
      <c r="A111" s="41"/>
      <c r="B111" s="23" t="s">
        <v>8</v>
      </c>
      <c r="C111" s="56"/>
      <c r="D111" s="57"/>
      <c r="E111" s="58"/>
      <c r="F111" s="59"/>
      <c r="G111" s="58"/>
      <c r="H111" s="160"/>
      <c r="I111" s="161"/>
      <c r="J111" s="45">
        <f>SUM(J92:J110)</f>
        <v>22529.39</v>
      </c>
      <c r="K111" s="45">
        <f>SUM(K92:K110)</f>
        <v>22529.39</v>
      </c>
      <c r="L111" s="45">
        <f>SUM(L92:L110)</f>
        <v>2347.3200000000002</v>
      </c>
      <c r="M111" s="45">
        <f>SUM(M92:M110)</f>
        <v>20182.07</v>
      </c>
      <c r="N111" s="45"/>
      <c r="O111" s="45">
        <f t="shared" ref="O111:AH111" si="13">SUM(O92:O110)</f>
        <v>0</v>
      </c>
      <c r="P111" s="45">
        <f t="shared" si="13"/>
        <v>0</v>
      </c>
      <c r="Q111" s="45">
        <f t="shared" si="13"/>
        <v>0</v>
      </c>
      <c r="R111" s="45">
        <f t="shared" si="13"/>
        <v>0</v>
      </c>
      <c r="S111" s="45">
        <f t="shared" si="13"/>
        <v>20182.07</v>
      </c>
      <c r="T111" s="45">
        <f t="shared" si="13"/>
        <v>2347.3200000000002</v>
      </c>
      <c r="U111" s="45">
        <f t="shared" si="13"/>
        <v>31.54</v>
      </c>
      <c r="V111" s="45">
        <f t="shared" si="13"/>
        <v>31.54</v>
      </c>
      <c r="W111" s="45">
        <f t="shared" si="13"/>
        <v>0</v>
      </c>
      <c r="X111" s="45">
        <f t="shared" si="13"/>
        <v>0</v>
      </c>
      <c r="Y111" s="45">
        <f t="shared" si="13"/>
        <v>0</v>
      </c>
      <c r="Z111" s="45">
        <f t="shared" si="13"/>
        <v>0</v>
      </c>
      <c r="AA111" s="45">
        <f t="shared" si="13"/>
        <v>0</v>
      </c>
      <c r="AB111" s="45">
        <f t="shared" si="13"/>
        <v>0</v>
      </c>
      <c r="AC111" s="45">
        <f t="shared" si="13"/>
        <v>0</v>
      </c>
      <c r="AD111" s="45">
        <f t="shared" si="13"/>
        <v>0</v>
      </c>
      <c r="AE111" s="45">
        <f t="shared" si="13"/>
        <v>0</v>
      </c>
      <c r="AF111" s="45">
        <f t="shared" si="13"/>
        <v>0</v>
      </c>
      <c r="AG111" s="45">
        <f t="shared" si="13"/>
        <v>0</v>
      </c>
      <c r="AH111" s="45">
        <f t="shared" si="13"/>
        <v>0</v>
      </c>
      <c r="AI111" s="124"/>
    </row>
    <row r="112" spans="1:35" s="1" customFormat="1" ht="15" customHeight="1">
      <c r="A112" s="255">
        <v>11</v>
      </c>
      <c r="B112" s="219" t="s">
        <v>31</v>
      </c>
      <c r="C112" s="232"/>
      <c r="D112" s="230"/>
      <c r="E112" s="230"/>
      <c r="F112" s="232"/>
      <c r="G112" s="230"/>
      <c r="H112" s="168" t="s">
        <v>147</v>
      </c>
      <c r="I112" s="152">
        <v>43325</v>
      </c>
      <c r="J112" s="153">
        <v>192.36</v>
      </c>
      <c r="K112" s="153">
        <v>192.36</v>
      </c>
      <c r="L112" s="153"/>
      <c r="M112" s="153">
        <v>192.36</v>
      </c>
      <c r="N112" s="153"/>
      <c r="O112" s="153"/>
      <c r="P112" s="153"/>
      <c r="Q112" s="153"/>
      <c r="R112" s="153"/>
      <c r="S112" s="155">
        <f t="shared" ref="S112:S117" si="14">J112-O112-P112-T112</f>
        <v>192.36</v>
      </c>
      <c r="T112" s="153">
        <v>0</v>
      </c>
      <c r="AD112" s="189">
        <v>2162.1799999999998</v>
      </c>
      <c r="AE112" s="188" t="s">
        <v>122</v>
      </c>
      <c r="AF112" s="188" t="s">
        <v>119</v>
      </c>
      <c r="AH112" s="124"/>
      <c r="AI112" s="124"/>
    </row>
    <row r="113" spans="1:35" s="1" customFormat="1">
      <c r="A113" s="255"/>
      <c r="B113" s="220"/>
      <c r="C113" s="233"/>
      <c r="D113" s="231"/>
      <c r="E113" s="231"/>
      <c r="F113" s="233"/>
      <c r="G113" s="231"/>
      <c r="H113" s="168" t="s">
        <v>157</v>
      </c>
      <c r="I113" s="152">
        <v>43325</v>
      </c>
      <c r="J113" s="153">
        <v>192.36</v>
      </c>
      <c r="K113" s="153">
        <v>192.36</v>
      </c>
      <c r="L113" s="153">
        <v>192.36</v>
      </c>
      <c r="M113" s="153"/>
      <c r="N113" s="153"/>
      <c r="O113" s="155"/>
      <c r="P113" s="155"/>
      <c r="Q113" s="155"/>
      <c r="R113" s="155"/>
      <c r="S113" s="155">
        <f t="shared" si="14"/>
        <v>192.36</v>
      </c>
      <c r="T113" s="153">
        <v>0</v>
      </c>
      <c r="AD113" s="189">
        <v>11663.03</v>
      </c>
      <c r="AE113" s="188" t="s">
        <v>121</v>
      </c>
      <c r="AF113" s="188" t="s">
        <v>119</v>
      </c>
      <c r="AH113" s="124"/>
      <c r="AI113" s="124"/>
    </row>
    <row r="114" spans="1:35" s="1" customFormat="1">
      <c r="A114" s="255"/>
      <c r="B114" s="220"/>
      <c r="C114" s="233"/>
      <c r="D114" s="231"/>
      <c r="E114" s="231"/>
      <c r="F114" s="233"/>
      <c r="G114" s="231"/>
      <c r="H114" s="168" t="s">
        <v>162</v>
      </c>
      <c r="I114" s="152">
        <v>43371</v>
      </c>
      <c r="J114" s="153">
        <v>761.1</v>
      </c>
      <c r="K114" s="153">
        <v>761.1</v>
      </c>
      <c r="L114" s="153">
        <v>761.1</v>
      </c>
      <c r="M114" s="153"/>
      <c r="N114" s="153"/>
      <c r="O114" s="153"/>
      <c r="P114" s="153"/>
      <c r="Q114" s="153"/>
      <c r="R114" s="153"/>
      <c r="S114" s="155">
        <f t="shared" si="14"/>
        <v>0</v>
      </c>
      <c r="T114" s="153">
        <v>761.1</v>
      </c>
      <c r="AD114" s="189">
        <v>14568.1</v>
      </c>
      <c r="AE114" s="188" t="s">
        <v>116</v>
      </c>
      <c r="AF114" s="188" t="s">
        <v>119</v>
      </c>
      <c r="AH114" s="124"/>
      <c r="AI114" s="124"/>
    </row>
    <row r="115" spans="1:35" s="1" customFormat="1">
      <c r="A115" s="255"/>
      <c r="B115" s="220"/>
      <c r="C115" s="233"/>
      <c r="D115" s="231"/>
      <c r="E115" s="231"/>
      <c r="F115" s="233"/>
      <c r="G115" s="231"/>
      <c r="H115" s="168" t="s">
        <v>163</v>
      </c>
      <c r="I115" s="152">
        <v>43371</v>
      </c>
      <c r="J115" s="130">
        <v>1089.3699999999999</v>
      </c>
      <c r="K115" s="130">
        <v>1089.3699999999999</v>
      </c>
      <c r="L115" s="130">
        <v>1089.3699999999999</v>
      </c>
      <c r="M115" s="130"/>
      <c r="N115" s="130"/>
      <c r="O115" s="130"/>
      <c r="P115" s="130"/>
      <c r="Q115" s="130"/>
      <c r="R115" s="130"/>
      <c r="S115" s="155">
        <f t="shared" si="14"/>
        <v>0</v>
      </c>
      <c r="T115" s="130">
        <v>1089.3699999999999</v>
      </c>
      <c r="U115" s="189">
        <v>4516.97</v>
      </c>
      <c r="V115" s="188" t="s">
        <v>85</v>
      </c>
      <c r="W115" s="188" t="s">
        <v>92</v>
      </c>
      <c r="AD115" s="189">
        <v>1014.8</v>
      </c>
      <c r="AE115" s="188" t="s">
        <v>115</v>
      </c>
      <c r="AF115" s="188" t="s">
        <v>119</v>
      </c>
      <c r="AH115" s="124"/>
      <c r="AI115" s="124"/>
    </row>
    <row r="116" spans="1:35" s="1" customFormat="1">
      <c r="A116" s="255"/>
      <c r="B116" s="220"/>
      <c r="C116" s="233"/>
      <c r="D116" s="231"/>
      <c r="E116" s="231"/>
      <c r="F116" s="233"/>
      <c r="G116" s="231"/>
      <c r="H116" s="168" t="s">
        <v>164</v>
      </c>
      <c r="I116" s="152">
        <v>43371</v>
      </c>
      <c r="J116" s="153">
        <v>5303.3</v>
      </c>
      <c r="K116" s="153">
        <v>5303.3</v>
      </c>
      <c r="L116" s="153">
        <v>5303.3</v>
      </c>
      <c r="M116" s="153"/>
      <c r="N116" s="153"/>
      <c r="O116" s="153"/>
      <c r="P116" s="153"/>
      <c r="Q116" s="153"/>
      <c r="R116" s="153"/>
      <c r="S116" s="155">
        <f t="shared" si="14"/>
        <v>0</v>
      </c>
      <c r="T116" s="153">
        <v>5303.3</v>
      </c>
      <c r="U116" s="189">
        <v>1268.5</v>
      </c>
      <c r="V116" s="188" t="s">
        <v>93</v>
      </c>
      <c r="W116" s="188" t="s">
        <v>92</v>
      </c>
      <c r="AD116" s="189">
        <v>2208.88</v>
      </c>
      <c r="AE116" s="188" t="s">
        <v>120</v>
      </c>
      <c r="AF116" s="188" t="s">
        <v>119</v>
      </c>
      <c r="AH116" s="124"/>
      <c r="AI116" s="124"/>
    </row>
    <row r="117" spans="1:35" s="1" customFormat="1">
      <c r="A117" s="255"/>
      <c r="B117" s="220"/>
      <c r="C117" s="233"/>
      <c r="D117" s="231"/>
      <c r="E117" s="231"/>
      <c r="F117" s="233"/>
      <c r="G117" s="231"/>
      <c r="H117" s="168" t="s">
        <v>168</v>
      </c>
      <c r="I117" s="152">
        <v>43371</v>
      </c>
      <c r="J117" s="155">
        <v>5405.53</v>
      </c>
      <c r="K117" s="155">
        <v>5405.53</v>
      </c>
      <c r="L117" s="155">
        <v>5405.53</v>
      </c>
      <c r="M117" s="155"/>
      <c r="N117" s="155"/>
      <c r="O117" s="155"/>
      <c r="P117" s="155"/>
      <c r="Q117" s="155"/>
      <c r="R117" s="155"/>
      <c r="S117" s="155">
        <f t="shared" si="14"/>
        <v>5405.53</v>
      </c>
      <c r="T117" s="155">
        <v>0</v>
      </c>
      <c r="U117" s="189">
        <v>1856.11</v>
      </c>
      <c r="V117" s="188" t="s">
        <v>94</v>
      </c>
      <c r="W117" s="188" t="s">
        <v>92</v>
      </c>
      <c r="AH117" s="124"/>
      <c r="AI117" s="124"/>
    </row>
    <row r="118" spans="1:35" s="1" customFormat="1">
      <c r="A118" s="26"/>
      <c r="B118" s="23" t="s">
        <v>8</v>
      </c>
      <c r="C118" s="62"/>
      <c r="D118" s="63"/>
      <c r="E118" s="64"/>
      <c r="F118" s="65"/>
      <c r="G118" s="64"/>
      <c r="H118" s="169"/>
      <c r="I118" s="170"/>
      <c r="J118" s="45">
        <f>SUM(J112:J117)</f>
        <v>12944.02</v>
      </c>
      <c r="K118" s="45">
        <f>SUM(K112:K117)</f>
        <v>12944.02</v>
      </c>
      <c r="L118" s="45">
        <f>SUM(L112:L117)</f>
        <v>12751.66</v>
      </c>
      <c r="M118" s="45">
        <f>SUM(M112:M117)</f>
        <v>192.36</v>
      </c>
      <c r="N118" s="45"/>
      <c r="O118" s="45">
        <f t="shared" ref="O118:T118" si="15">SUM(O112:O117)</f>
        <v>0</v>
      </c>
      <c r="P118" s="45">
        <f t="shared" si="15"/>
        <v>0</v>
      </c>
      <c r="Q118" s="45">
        <f t="shared" si="15"/>
        <v>0</v>
      </c>
      <c r="R118" s="45">
        <f t="shared" si="15"/>
        <v>0</v>
      </c>
      <c r="S118" s="45">
        <f t="shared" si="15"/>
        <v>5790.25</v>
      </c>
      <c r="T118" s="45">
        <f t="shared" si="15"/>
        <v>7153.77</v>
      </c>
      <c r="AH118" s="124"/>
      <c r="AI118" s="124"/>
    </row>
    <row r="119" spans="1:35" s="1" customFormat="1" ht="15" customHeight="1">
      <c r="A119" s="255">
        <v>12</v>
      </c>
      <c r="B119" s="219" t="s">
        <v>30</v>
      </c>
      <c r="C119" s="256"/>
      <c r="D119" s="254"/>
      <c r="E119" s="245"/>
      <c r="F119" s="256"/>
      <c r="G119" s="254"/>
      <c r="H119" s="156">
        <v>4280</v>
      </c>
      <c r="I119" s="152">
        <v>43343</v>
      </c>
      <c r="J119" s="172">
        <v>498.36</v>
      </c>
      <c r="K119" s="172">
        <v>498.36</v>
      </c>
      <c r="L119" s="172"/>
      <c r="M119" s="172">
        <v>498.36</v>
      </c>
      <c r="N119" s="172"/>
      <c r="O119" s="156"/>
      <c r="P119" s="156">
        <v>0</v>
      </c>
      <c r="Q119" s="156"/>
      <c r="R119" s="156"/>
      <c r="S119" s="155">
        <f t="shared" ref="S119:S124" si="16">J119-O119-P119-T119</f>
        <v>498.36</v>
      </c>
      <c r="T119" s="156">
        <v>0</v>
      </c>
      <c r="U119" s="187"/>
      <c r="V119" s="188"/>
      <c r="AH119" s="124"/>
      <c r="AI119" s="124"/>
    </row>
    <row r="120" spans="1:35" s="1" customFormat="1">
      <c r="A120" s="255"/>
      <c r="B120" s="220"/>
      <c r="C120" s="257"/>
      <c r="D120" s="255"/>
      <c r="E120" s="246"/>
      <c r="F120" s="257"/>
      <c r="G120" s="255"/>
      <c r="H120" s="198" t="s">
        <v>145</v>
      </c>
      <c r="I120" s="152">
        <v>43313</v>
      </c>
      <c r="J120" s="172">
        <v>28009</v>
      </c>
      <c r="K120" s="172">
        <v>27504.34</v>
      </c>
      <c r="L120" s="172"/>
      <c r="M120" s="172">
        <v>27504.34</v>
      </c>
      <c r="N120" s="172"/>
      <c r="O120" s="156"/>
      <c r="P120" s="156">
        <v>504.66</v>
      </c>
      <c r="Q120" s="156"/>
      <c r="R120" s="156"/>
      <c r="S120" s="155">
        <f t="shared" si="16"/>
        <v>27504.34</v>
      </c>
      <c r="T120" s="156">
        <v>0</v>
      </c>
      <c r="U120" s="187"/>
      <c r="V120" s="188"/>
      <c r="AH120" s="124"/>
      <c r="AI120" s="124"/>
    </row>
    <row r="121" spans="1:35" s="1" customFormat="1">
      <c r="A121" s="255"/>
      <c r="B121" s="220"/>
      <c r="C121" s="257"/>
      <c r="D121" s="255"/>
      <c r="E121" s="246"/>
      <c r="F121" s="257"/>
      <c r="G121" s="255"/>
      <c r="H121" s="156">
        <v>4279</v>
      </c>
      <c r="I121" s="152">
        <v>43313</v>
      </c>
      <c r="J121" s="172">
        <v>32323.89</v>
      </c>
      <c r="K121" s="172">
        <v>31281.26</v>
      </c>
      <c r="L121" s="172"/>
      <c r="M121" s="172">
        <v>31281.26</v>
      </c>
      <c r="N121" s="172"/>
      <c r="O121" s="156"/>
      <c r="P121" s="156">
        <v>1042.6300000000001</v>
      </c>
      <c r="Q121" s="156"/>
      <c r="R121" s="156"/>
      <c r="S121" s="155">
        <f t="shared" si="16"/>
        <v>31281.26</v>
      </c>
      <c r="T121" s="156">
        <v>0</v>
      </c>
      <c r="U121" s="187"/>
      <c r="V121" s="188"/>
      <c r="AH121" s="124"/>
      <c r="AI121" s="124"/>
    </row>
    <row r="122" spans="1:35" s="1" customFormat="1">
      <c r="A122" s="255"/>
      <c r="B122" s="220"/>
      <c r="C122" s="257"/>
      <c r="D122" s="255"/>
      <c r="E122" s="246"/>
      <c r="F122" s="257"/>
      <c r="G122" s="255"/>
      <c r="H122" s="156">
        <v>4457</v>
      </c>
      <c r="I122" s="152">
        <v>43373</v>
      </c>
      <c r="J122" s="172">
        <v>1556.06</v>
      </c>
      <c r="K122" s="172">
        <v>1526.05</v>
      </c>
      <c r="L122" s="172">
        <v>1526.05</v>
      </c>
      <c r="M122" s="172"/>
      <c r="N122" s="172"/>
      <c r="O122" s="156"/>
      <c r="P122" s="156">
        <v>30.01</v>
      </c>
      <c r="Q122" s="156"/>
      <c r="R122" s="156"/>
      <c r="S122" s="155">
        <f t="shared" si="16"/>
        <v>1526.05</v>
      </c>
      <c r="T122" s="172">
        <v>0</v>
      </c>
      <c r="U122" s="187"/>
      <c r="V122" s="188"/>
      <c r="AH122" s="124"/>
      <c r="AI122" s="124"/>
    </row>
    <row r="123" spans="1:35" s="1" customFormat="1">
      <c r="A123" s="255"/>
      <c r="B123" s="220"/>
      <c r="C123" s="257"/>
      <c r="D123" s="255"/>
      <c r="E123" s="246"/>
      <c r="F123" s="257"/>
      <c r="G123" s="255"/>
      <c r="H123" s="156">
        <v>4453</v>
      </c>
      <c r="I123" s="152">
        <v>43373</v>
      </c>
      <c r="J123" s="172">
        <v>15868.35</v>
      </c>
      <c r="K123" s="172">
        <v>15300.6</v>
      </c>
      <c r="L123" s="172">
        <v>15300.6</v>
      </c>
      <c r="M123" s="172"/>
      <c r="N123" s="172"/>
      <c r="O123" s="156"/>
      <c r="P123" s="156">
        <v>567.75</v>
      </c>
      <c r="Q123" s="156"/>
      <c r="R123" s="156"/>
      <c r="S123" s="155">
        <f t="shared" si="16"/>
        <v>15300.6</v>
      </c>
      <c r="T123" s="172">
        <v>0</v>
      </c>
      <c r="U123" s="187"/>
      <c r="V123" s="188"/>
      <c r="AH123" s="124"/>
      <c r="AI123" s="124"/>
    </row>
    <row r="124" spans="1:35" s="1" customFormat="1">
      <c r="A124" s="255"/>
      <c r="B124" s="220"/>
      <c r="C124" s="257"/>
      <c r="D124" s="255"/>
      <c r="E124" s="246"/>
      <c r="F124" s="257"/>
      <c r="G124" s="255"/>
      <c r="H124" s="156">
        <v>4443</v>
      </c>
      <c r="I124" s="152">
        <v>43373</v>
      </c>
      <c r="J124" s="172">
        <v>16978.7</v>
      </c>
      <c r="K124" s="172">
        <v>16741.45</v>
      </c>
      <c r="L124" s="172">
        <v>16741.45</v>
      </c>
      <c r="M124" s="172"/>
      <c r="N124" s="172"/>
      <c r="O124" s="156"/>
      <c r="P124" s="156">
        <v>237.25</v>
      </c>
      <c r="Q124" s="156"/>
      <c r="R124" s="156"/>
      <c r="S124" s="155">
        <f t="shared" si="16"/>
        <v>5287.6</v>
      </c>
      <c r="T124" s="172">
        <v>11453.85</v>
      </c>
      <c r="U124" s="187"/>
      <c r="V124" s="188"/>
      <c r="AH124" s="124"/>
      <c r="AI124" s="124"/>
    </row>
    <row r="125" spans="1:35" s="1" customFormat="1">
      <c r="A125" s="255"/>
      <c r="B125" s="220"/>
      <c r="C125" s="257"/>
      <c r="D125" s="255"/>
      <c r="E125" s="246"/>
      <c r="F125" s="257"/>
      <c r="G125" s="255"/>
      <c r="H125" s="198"/>
      <c r="I125" s="152"/>
      <c r="J125" s="172"/>
      <c r="K125" s="172"/>
      <c r="L125" s="172"/>
      <c r="M125" s="172"/>
      <c r="N125" s="172"/>
      <c r="O125" s="156"/>
      <c r="P125" s="156"/>
      <c r="Q125" s="156"/>
      <c r="R125" s="156"/>
      <c r="S125" s="172"/>
      <c r="T125" s="172"/>
      <c r="U125" s="187"/>
      <c r="V125" s="188"/>
      <c r="AH125" s="124"/>
      <c r="AI125" s="124"/>
    </row>
    <row r="126" spans="1:35" s="1" customFormat="1">
      <c r="A126" s="255"/>
      <c r="B126" s="220"/>
      <c r="C126" s="257"/>
      <c r="D126" s="255"/>
      <c r="E126" s="246"/>
      <c r="F126" s="257"/>
      <c r="G126" s="255"/>
      <c r="H126" s="156">
        <v>4168</v>
      </c>
      <c r="I126" s="152">
        <v>43313</v>
      </c>
      <c r="J126" s="197"/>
      <c r="K126" s="155"/>
      <c r="L126" s="172"/>
      <c r="M126" s="155"/>
      <c r="N126" s="155"/>
      <c r="O126" s="156"/>
      <c r="P126" s="156"/>
      <c r="Q126" s="156"/>
      <c r="R126" s="156"/>
      <c r="S126" s="155"/>
      <c r="T126" s="155"/>
      <c r="U126" s="187"/>
      <c r="V126" s="188"/>
      <c r="AH126" s="124"/>
      <c r="AI126" s="124">
        <v>189.25</v>
      </c>
    </row>
    <row r="127" spans="1:35" s="1" customFormat="1">
      <c r="A127" s="255"/>
      <c r="B127" s="220"/>
      <c r="C127" s="257"/>
      <c r="D127" s="255"/>
      <c r="E127" s="246"/>
      <c r="F127" s="257"/>
      <c r="G127" s="255"/>
      <c r="H127" s="156">
        <v>4088</v>
      </c>
      <c r="I127" s="152" t="s">
        <v>170</v>
      </c>
      <c r="J127" s="172"/>
      <c r="K127" s="172"/>
      <c r="L127" s="172"/>
      <c r="M127" s="172"/>
      <c r="N127" s="172"/>
      <c r="O127" s="156"/>
      <c r="P127" s="156"/>
      <c r="Q127" s="156"/>
      <c r="R127" s="156"/>
      <c r="S127" s="155" t="s">
        <v>144</v>
      </c>
      <c r="T127" s="156"/>
      <c r="U127" s="187"/>
      <c r="V127" s="188"/>
      <c r="AH127" s="124"/>
      <c r="AI127" s="124">
        <v>100.93</v>
      </c>
    </row>
    <row r="128" spans="1:35" s="1" customFormat="1">
      <c r="A128" s="255"/>
      <c r="B128" s="220"/>
      <c r="C128" s="257"/>
      <c r="D128" s="255"/>
      <c r="E128" s="246"/>
      <c r="F128" s="257"/>
      <c r="G128" s="255"/>
      <c r="H128" s="156">
        <v>4036</v>
      </c>
      <c r="I128" s="152">
        <v>43281</v>
      </c>
      <c r="J128" s="172"/>
      <c r="K128" s="172"/>
      <c r="L128" s="172"/>
      <c r="M128" s="172"/>
      <c r="N128" s="172"/>
      <c r="O128" s="124"/>
      <c r="P128" s="156"/>
      <c r="Q128" s="156"/>
      <c r="R128" s="156"/>
      <c r="S128" s="155"/>
      <c r="T128" s="156"/>
      <c r="U128" s="187"/>
      <c r="V128" s="188"/>
      <c r="AH128" s="124"/>
      <c r="AI128" s="156">
        <v>246.02</v>
      </c>
    </row>
    <row r="129" spans="1:35" s="1" customFormat="1">
      <c r="A129" s="255"/>
      <c r="B129" s="220"/>
      <c r="C129" s="257"/>
      <c r="D129" s="255"/>
      <c r="E129" s="246"/>
      <c r="F129" s="257"/>
      <c r="G129" s="255"/>
      <c r="H129" s="171">
        <v>2586</v>
      </c>
      <c r="I129" s="152">
        <v>43251</v>
      </c>
      <c r="J129" s="153"/>
      <c r="K129" s="153"/>
      <c r="L129" s="153"/>
      <c r="M129" s="153"/>
      <c r="N129" s="153"/>
      <c r="O129" s="124"/>
      <c r="P129" s="153"/>
      <c r="Q129" s="130"/>
      <c r="R129" s="130"/>
      <c r="S129" s="155"/>
      <c r="T129" s="156"/>
      <c r="U129" s="187"/>
      <c r="V129" s="188"/>
      <c r="AH129" s="124">
        <v>100.93</v>
      </c>
      <c r="AI129" s="153">
        <v>100.93</v>
      </c>
    </row>
    <row r="130" spans="1:35" s="1" customFormat="1">
      <c r="A130" s="255"/>
      <c r="B130" s="220"/>
      <c r="C130" s="257"/>
      <c r="D130" s="255"/>
      <c r="E130" s="246"/>
      <c r="F130" s="257"/>
      <c r="G130" s="255"/>
      <c r="H130" s="171">
        <v>2839</v>
      </c>
      <c r="I130" s="152">
        <v>43251</v>
      </c>
      <c r="J130" s="153"/>
      <c r="K130" s="153"/>
      <c r="L130" s="153"/>
      <c r="M130" s="153"/>
      <c r="N130" s="153"/>
      <c r="O130" s="124"/>
      <c r="P130" s="124"/>
      <c r="Q130" s="130"/>
      <c r="R130" s="130"/>
      <c r="S130" s="155"/>
      <c r="T130" s="156"/>
      <c r="U130" s="187"/>
      <c r="V130" s="188"/>
      <c r="AH130" s="124">
        <v>132.47</v>
      </c>
      <c r="AI130" s="153">
        <v>132.47</v>
      </c>
    </row>
    <row r="131" spans="1:35" s="1" customFormat="1">
      <c r="A131" s="26"/>
      <c r="B131" s="23" t="s">
        <v>8</v>
      </c>
      <c r="C131" s="56"/>
      <c r="D131" s="21"/>
      <c r="E131" s="26"/>
      <c r="F131" s="59"/>
      <c r="G131" s="26"/>
      <c r="H131" s="162"/>
      <c r="I131" s="163"/>
      <c r="J131" s="125">
        <f t="shared" ref="J131:AI131" si="17">SUM(J119:J130)</f>
        <v>95234.36</v>
      </c>
      <c r="K131" s="125">
        <f t="shared" si="17"/>
        <v>92852.06</v>
      </c>
      <c r="L131" s="125">
        <f t="shared" si="17"/>
        <v>33568.100000000006</v>
      </c>
      <c r="M131" s="125">
        <f t="shared" si="17"/>
        <v>59283.96</v>
      </c>
      <c r="N131" s="125"/>
      <c r="O131" s="125">
        <f t="shared" si="17"/>
        <v>0</v>
      </c>
      <c r="P131" s="125">
        <f t="shared" si="17"/>
        <v>2382.3000000000002</v>
      </c>
      <c r="Q131" s="125">
        <f t="shared" si="17"/>
        <v>0</v>
      </c>
      <c r="R131" s="125">
        <f t="shared" si="17"/>
        <v>0</v>
      </c>
      <c r="S131" s="125">
        <f t="shared" si="17"/>
        <v>81398.210000000006</v>
      </c>
      <c r="T131" s="125">
        <f t="shared" si="17"/>
        <v>11453.85</v>
      </c>
      <c r="U131" s="125">
        <f t="shared" si="17"/>
        <v>0</v>
      </c>
      <c r="V131" s="125">
        <f t="shared" si="17"/>
        <v>0</v>
      </c>
      <c r="W131" s="125">
        <f t="shared" si="17"/>
        <v>0</v>
      </c>
      <c r="X131" s="125">
        <f t="shared" si="17"/>
        <v>0</v>
      </c>
      <c r="Y131" s="125">
        <f t="shared" si="17"/>
        <v>0</v>
      </c>
      <c r="Z131" s="125">
        <f t="shared" si="17"/>
        <v>0</v>
      </c>
      <c r="AA131" s="125">
        <f t="shared" si="17"/>
        <v>0</v>
      </c>
      <c r="AB131" s="125">
        <f t="shared" si="17"/>
        <v>0</v>
      </c>
      <c r="AC131" s="125">
        <f t="shared" si="17"/>
        <v>0</v>
      </c>
      <c r="AD131" s="125">
        <f t="shared" si="17"/>
        <v>0</v>
      </c>
      <c r="AE131" s="125">
        <f t="shared" si="17"/>
        <v>0</v>
      </c>
      <c r="AF131" s="125">
        <f t="shared" si="17"/>
        <v>0</v>
      </c>
      <c r="AG131" s="125">
        <f t="shared" si="17"/>
        <v>0</v>
      </c>
      <c r="AH131" s="125">
        <f t="shared" si="17"/>
        <v>233.4</v>
      </c>
      <c r="AI131" s="125">
        <f t="shared" si="17"/>
        <v>769.60000000000014</v>
      </c>
    </row>
    <row r="132" spans="1:35" s="1" customFormat="1" ht="15" customHeight="1">
      <c r="A132" s="238">
        <v>13</v>
      </c>
      <c r="B132" s="243" t="s">
        <v>76</v>
      </c>
      <c r="C132" s="241" t="s">
        <v>10</v>
      </c>
      <c r="D132" s="238">
        <v>19</v>
      </c>
      <c r="E132" s="240" t="s">
        <v>11</v>
      </c>
      <c r="F132" s="232" t="s">
        <v>10</v>
      </c>
      <c r="G132" s="230" t="s">
        <v>29</v>
      </c>
      <c r="H132" s="173" t="s">
        <v>143</v>
      </c>
      <c r="I132" s="152">
        <v>43343</v>
      </c>
      <c r="J132" s="155">
        <v>1852.76</v>
      </c>
      <c r="K132" s="155">
        <v>1852.76</v>
      </c>
      <c r="L132" s="155"/>
      <c r="M132" s="155">
        <v>1852.76</v>
      </c>
      <c r="N132" s="155"/>
      <c r="O132" s="155"/>
      <c r="P132" s="155"/>
      <c r="Q132" s="155"/>
      <c r="R132" s="155"/>
      <c r="S132" s="155">
        <f>J132-O132-P132-T132</f>
        <v>1852.76</v>
      </c>
      <c r="T132" s="155">
        <v>0</v>
      </c>
      <c r="AH132" s="124"/>
      <c r="AI132" s="124"/>
    </row>
    <row r="133" spans="1:35" s="1" customFormat="1">
      <c r="A133" s="239"/>
      <c r="B133" s="244"/>
      <c r="C133" s="242"/>
      <c r="D133" s="239"/>
      <c r="E133" s="237"/>
      <c r="F133" s="233"/>
      <c r="G133" s="231"/>
      <c r="H133" s="173" t="s">
        <v>167</v>
      </c>
      <c r="I133" s="152">
        <v>43373</v>
      </c>
      <c r="J133" s="155">
        <v>2300.38</v>
      </c>
      <c r="K133" s="155">
        <v>2300.38</v>
      </c>
      <c r="L133" s="155">
        <v>2300.38</v>
      </c>
      <c r="M133" s="155"/>
      <c r="N133" s="155"/>
      <c r="O133" s="155"/>
      <c r="P133" s="155"/>
      <c r="Q133" s="155"/>
      <c r="R133" s="155"/>
      <c r="S133" s="155">
        <f>J133-O133-P133-T133</f>
        <v>0</v>
      </c>
      <c r="T133" s="155">
        <v>2300.38</v>
      </c>
      <c r="AH133" s="124"/>
      <c r="AI133" s="124"/>
    </row>
    <row r="134" spans="1:35" s="1" customFormat="1">
      <c r="A134" s="239"/>
      <c r="B134" s="244"/>
      <c r="C134" s="242"/>
      <c r="D134" s="239"/>
      <c r="E134" s="237"/>
      <c r="F134" s="233"/>
      <c r="G134" s="231"/>
      <c r="H134" s="173"/>
      <c r="I134" s="152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AH134" s="124"/>
      <c r="AI134" s="124"/>
    </row>
    <row r="135" spans="1:35" s="1" customFormat="1">
      <c r="A135" s="134"/>
      <c r="B135" s="23" t="s">
        <v>8</v>
      </c>
      <c r="C135" s="141"/>
      <c r="D135" s="134"/>
      <c r="E135" s="142"/>
      <c r="F135" s="136"/>
      <c r="G135" s="66"/>
      <c r="H135" s="160"/>
      <c r="I135" s="174"/>
      <c r="J135" s="125">
        <f>SUM(J132:J134)</f>
        <v>4153.1400000000003</v>
      </c>
      <c r="K135" s="125">
        <f>SUM(K132:K134)</f>
        <v>4153.1400000000003</v>
      </c>
      <c r="L135" s="125">
        <f>SUM(L132:L134)</f>
        <v>2300.38</v>
      </c>
      <c r="M135" s="125">
        <f>SUM(M132:M134)</f>
        <v>1852.76</v>
      </c>
      <c r="N135" s="125"/>
      <c r="O135" s="125">
        <f t="shared" ref="O135:AH135" si="18">SUM(O132:O134)</f>
        <v>0</v>
      </c>
      <c r="P135" s="125">
        <f t="shared" si="18"/>
        <v>0</v>
      </c>
      <c r="Q135" s="125">
        <f t="shared" si="18"/>
        <v>0</v>
      </c>
      <c r="R135" s="125">
        <f t="shared" si="18"/>
        <v>0</v>
      </c>
      <c r="S135" s="125">
        <f t="shared" si="18"/>
        <v>1852.76</v>
      </c>
      <c r="T135" s="125">
        <f t="shared" si="18"/>
        <v>2300.38</v>
      </c>
      <c r="U135" s="125">
        <f t="shared" si="18"/>
        <v>0</v>
      </c>
      <c r="V135" s="125">
        <f t="shared" si="18"/>
        <v>0</v>
      </c>
      <c r="W135" s="125">
        <f t="shared" si="18"/>
        <v>0</v>
      </c>
      <c r="X135" s="125">
        <f t="shared" si="18"/>
        <v>0</v>
      </c>
      <c r="Y135" s="125">
        <f t="shared" si="18"/>
        <v>0</v>
      </c>
      <c r="Z135" s="125">
        <f t="shared" si="18"/>
        <v>0</v>
      </c>
      <c r="AA135" s="125">
        <f t="shared" si="18"/>
        <v>0</v>
      </c>
      <c r="AB135" s="125">
        <f t="shared" si="18"/>
        <v>0</v>
      </c>
      <c r="AC135" s="125">
        <f t="shared" si="18"/>
        <v>0</v>
      </c>
      <c r="AD135" s="125">
        <f t="shared" si="18"/>
        <v>0</v>
      </c>
      <c r="AE135" s="125">
        <f t="shared" si="18"/>
        <v>0</v>
      </c>
      <c r="AF135" s="125">
        <f t="shared" si="18"/>
        <v>0</v>
      </c>
      <c r="AG135" s="125">
        <f t="shared" si="18"/>
        <v>0</v>
      </c>
      <c r="AH135" s="125">
        <f t="shared" si="18"/>
        <v>0</v>
      </c>
      <c r="AI135" s="124"/>
    </row>
    <row r="136" spans="1:35" s="1" customFormat="1" ht="16.5" customHeight="1">
      <c r="A136" s="134"/>
      <c r="B136" s="25" t="s">
        <v>28</v>
      </c>
      <c r="C136" s="132"/>
      <c r="D136" s="134"/>
      <c r="E136" s="67" t="s">
        <v>17</v>
      </c>
      <c r="F136" s="138"/>
      <c r="G136" s="68" t="s">
        <v>27</v>
      </c>
      <c r="H136" s="130">
        <v>23</v>
      </c>
      <c r="I136" s="152">
        <v>43343</v>
      </c>
      <c r="J136" s="155">
        <v>2265.9499999999998</v>
      </c>
      <c r="K136" s="155">
        <v>2265.9499999999998</v>
      </c>
      <c r="L136" s="155"/>
      <c r="M136" s="155">
        <v>2265.9499999999998</v>
      </c>
      <c r="N136" s="155"/>
      <c r="O136" s="130"/>
      <c r="P136" s="130"/>
      <c r="Q136" s="130"/>
      <c r="R136" s="130"/>
      <c r="S136" s="155">
        <f>J136-O136-P136-T136</f>
        <v>2265.9499999999998</v>
      </c>
      <c r="T136" s="155">
        <v>0</v>
      </c>
      <c r="U136" s="189">
        <v>3459.09</v>
      </c>
      <c r="V136" s="188" t="s">
        <v>101</v>
      </c>
      <c r="W136" s="188" t="s">
        <v>96</v>
      </c>
      <c r="AH136" s="124"/>
      <c r="AI136" s="124"/>
    </row>
    <row r="137" spans="1:35" s="1" customFormat="1">
      <c r="A137" s="131">
        <v>14</v>
      </c>
      <c r="B137" s="24" t="s">
        <v>26</v>
      </c>
      <c r="C137" s="133" t="s">
        <v>25</v>
      </c>
      <c r="D137" s="131">
        <v>935</v>
      </c>
      <c r="E137" s="137"/>
      <c r="F137" s="139" t="s">
        <v>24</v>
      </c>
      <c r="G137" s="69" t="s">
        <v>23</v>
      </c>
      <c r="H137" s="130">
        <v>24</v>
      </c>
      <c r="I137" s="152">
        <v>43373</v>
      </c>
      <c r="J137" s="155">
        <v>2265.9499999999998</v>
      </c>
      <c r="K137" s="155">
        <v>2265.9499999999998</v>
      </c>
      <c r="L137" s="155">
        <v>2265.9499999999998</v>
      </c>
      <c r="M137" s="155"/>
      <c r="N137" s="155"/>
      <c r="O137" s="130"/>
      <c r="P137" s="130"/>
      <c r="Q137" s="130"/>
      <c r="R137" s="130"/>
      <c r="S137" s="155">
        <f>J137-O137-P137-T137</f>
        <v>2265.9499999999998</v>
      </c>
      <c r="T137" s="155">
        <v>0</v>
      </c>
      <c r="AH137" s="124"/>
      <c r="AI137" s="124"/>
    </row>
    <row r="138" spans="1:35" s="1" customFormat="1">
      <c r="A138" s="131"/>
      <c r="B138" s="24" t="s">
        <v>22</v>
      </c>
      <c r="C138" s="133"/>
      <c r="D138" s="131"/>
      <c r="E138" s="137"/>
      <c r="F138" s="139"/>
      <c r="G138" s="69" t="s">
        <v>21</v>
      </c>
      <c r="H138" s="160"/>
      <c r="I138" s="161"/>
      <c r="J138" s="45"/>
      <c r="K138" s="45"/>
      <c r="L138" s="45"/>
      <c r="M138" s="45"/>
      <c r="N138" s="45"/>
      <c r="O138" s="45"/>
      <c r="P138" s="45"/>
      <c r="Q138" s="45"/>
      <c r="R138" s="45"/>
      <c r="S138" s="155"/>
      <c r="T138" s="45"/>
      <c r="AH138" s="124"/>
      <c r="AI138" s="124"/>
    </row>
    <row r="139" spans="1:35" s="1" customFormat="1">
      <c r="A139" s="21"/>
      <c r="B139" s="23" t="s">
        <v>8</v>
      </c>
      <c r="C139" s="133"/>
      <c r="D139" s="131"/>
      <c r="E139" s="58"/>
      <c r="F139" s="139"/>
      <c r="G139" s="72"/>
      <c r="H139" s="160"/>
      <c r="I139" s="174"/>
      <c r="J139" s="125">
        <f>SUM(J136:J138)</f>
        <v>4531.8999999999996</v>
      </c>
      <c r="K139" s="125">
        <f>SUM(K136:K138)</f>
        <v>4531.8999999999996</v>
      </c>
      <c r="L139" s="125">
        <f>SUM(L136:L138)</f>
        <v>2265.9499999999998</v>
      </c>
      <c r="M139" s="125">
        <f>SUM(M136:M138)</f>
        <v>2265.9499999999998</v>
      </c>
      <c r="N139" s="125"/>
      <c r="O139" s="125">
        <f t="shared" ref="O139:AI139" si="19">SUM(O136:O138)</f>
        <v>0</v>
      </c>
      <c r="P139" s="125">
        <f t="shared" si="19"/>
        <v>0</v>
      </c>
      <c r="Q139" s="125">
        <f t="shared" si="19"/>
        <v>0</v>
      </c>
      <c r="R139" s="125">
        <f t="shared" si="19"/>
        <v>0</v>
      </c>
      <c r="S139" s="125">
        <f t="shared" si="19"/>
        <v>4531.8999999999996</v>
      </c>
      <c r="T139" s="125">
        <f t="shared" si="19"/>
        <v>0</v>
      </c>
      <c r="U139" s="125">
        <f t="shared" si="19"/>
        <v>3459.09</v>
      </c>
      <c r="V139" s="125">
        <f t="shared" si="19"/>
        <v>0</v>
      </c>
      <c r="W139" s="125">
        <f t="shared" si="19"/>
        <v>0</v>
      </c>
      <c r="X139" s="125">
        <f t="shared" si="19"/>
        <v>0</v>
      </c>
      <c r="Y139" s="125">
        <f t="shared" si="19"/>
        <v>0</v>
      </c>
      <c r="Z139" s="125">
        <f t="shared" si="19"/>
        <v>0</v>
      </c>
      <c r="AA139" s="125">
        <f t="shared" si="19"/>
        <v>0</v>
      </c>
      <c r="AB139" s="125">
        <f t="shared" si="19"/>
        <v>0</v>
      </c>
      <c r="AC139" s="125">
        <f t="shared" si="19"/>
        <v>0</v>
      </c>
      <c r="AD139" s="125">
        <f t="shared" si="19"/>
        <v>0</v>
      </c>
      <c r="AE139" s="125">
        <f t="shared" si="19"/>
        <v>0</v>
      </c>
      <c r="AF139" s="125">
        <f t="shared" si="19"/>
        <v>0</v>
      </c>
      <c r="AG139" s="125">
        <f t="shared" si="19"/>
        <v>0</v>
      </c>
      <c r="AH139" s="125">
        <f t="shared" si="19"/>
        <v>0</v>
      </c>
      <c r="AI139" s="125">
        <f t="shared" si="19"/>
        <v>0</v>
      </c>
    </row>
    <row r="140" spans="1:35" s="1" customFormat="1" ht="15.75" customHeight="1">
      <c r="A140" s="131"/>
      <c r="B140" s="150" t="s">
        <v>68</v>
      </c>
      <c r="C140" s="77"/>
      <c r="D140" s="131"/>
      <c r="E140" s="137"/>
      <c r="F140" s="139"/>
      <c r="G140" s="72"/>
      <c r="H140" s="160">
        <v>2016716</v>
      </c>
      <c r="I140" s="152">
        <v>43313</v>
      </c>
      <c r="J140" s="166">
        <v>1112.43</v>
      </c>
      <c r="K140" s="166">
        <v>1112.43</v>
      </c>
      <c r="L140" s="166"/>
      <c r="M140" s="166">
        <v>1112.43</v>
      </c>
      <c r="N140" s="166"/>
      <c r="O140" s="125"/>
      <c r="P140" s="166"/>
      <c r="Q140" s="125"/>
      <c r="R140" s="125"/>
      <c r="S140" s="155">
        <f>J140-O140-P140-T140</f>
        <v>1112.43</v>
      </c>
      <c r="T140" s="166">
        <v>0</v>
      </c>
      <c r="AD140" s="189">
        <v>108.06</v>
      </c>
      <c r="AE140" s="188" t="s">
        <v>128</v>
      </c>
      <c r="AF140" s="188" t="s">
        <v>126</v>
      </c>
      <c r="AH140" s="124"/>
      <c r="AI140" s="124"/>
    </row>
    <row r="141" spans="1:35" s="1" customFormat="1" ht="15.75" customHeight="1">
      <c r="A141" s="131">
        <v>15</v>
      </c>
      <c r="B141" s="150" t="s">
        <v>75</v>
      </c>
      <c r="C141" s="77"/>
      <c r="D141" s="131"/>
      <c r="E141" s="137"/>
      <c r="F141" s="139"/>
      <c r="G141" s="72"/>
      <c r="H141" s="160">
        <v>2016774</v>
      </c>
      <c r="I141" s="152">
        <v>43343</v>
      </c>
      <c r="J141" s="166">
        <v>156.80000000000001</v>
      </c>
      <c r="K141" s="166">
        <v>156.80000000000001</v>
      </c>
      <c r="L141" s="125"/>
      <c r="M141" s="166">
        <v>156.80000000000001</v>
      </c>
      <c r="N141" s="166"/>
      <c r="O141" s="125"/>
      <c r="P141" s="125"/>
      <c r="Q141" s="125"/>
      <c r="R141" s="125"/>
      <c r="S141" s="155">
        <f>J141-O141-P141-T141</f>
        <v>156.80000000000001</v>
      </c>
      <c r="T141" s="166">
        <v>0</v>
      </c>
      <c r="AD141" s="189">
        <v>1100</v>
      </c>
      <c r="AE141" s="188" t="s">
        <v>127</v>
      </c>
      <c r="AF141" s="188" t="s">
        <v>126</v>
      </c>
      <c r="AH141" s="124"/>
      <c r="AI141" s="124"/>
    </row>
    <row r="142" spans="1:35" s="1" customFormat="1">
      <c r="A142" s="140"/>
      <c r="B142" s="49"/>
      <c r="C142" s="78"/>
      <c r="D142" s="140"/>
      <c r="E142" s="52"/>
      <c r="F142" s="71"/>
      <c r="G142" s="79" t="s">
        <v>20</v>
      </c>
      <c r="H142" s="160"/>
      <c r="I142" s="152"/>
      <c r="J142" s="166"/>
      <c r="K142" s="166"/>
      <c r="L142" s="125"/>
      <c r="M142" s="166"/>
      <c r="N142" s="166"/>
      <c r="O142" s="125"/>
      <c r="P142" s="125"/>
      <c r="Q142" s="125"/>
      <c r="R142" s="125"/>
      <c r="S142" s="155"/>
      <c r="T142" s="166"/>
      <c r="AD142" s="189">
        <v>990</v>
      </c>
      <c r="AE142" s="188" t="s">
        <v>125</v>
      </c>
      <c r="AF142" s="188" t="s">
        <v>124</v>
      </c>
      <c r="AH142" s="124">
        <v>49.09</v>
      </c>
      <c r="AI142" s="124"/>
    </row>
    <row r="143" spans="1:35" s="1" customFormat="1">
      <c r="A143" s="140"/>
      <c r="B143" s="149" t="s">
        <v>8</v>
      </c>
      <c r="C143" s="70"/>
      <c r="D143" s="140"/>
      <c r="E143" s="80"/>
      <c r="F143" s="71"/>
      <c r="G143" s="81"/>
      <c r="H143" s="157"/>
      <c r="I143" s="174"/>
      <c r="J143" s="125">
        <f>SUM(J140:J142)</f>
        <v>1269.23</v>
      </c>
      <c r="K143" s="125">
        <f>SUM(K140:K142)</f>
        <v>1269.23</v>
      </c>
      <c r="L143" s="125">
        <f>SUM(L140:L142)</f>
        <v>0</v>
      </c>
      <c r="M143" s="125">
        <f>SUM(M140:M142)</f>
        <v>1269.23</v>
      </c>
      <c r="N143" s="125"/>
      <c r="O143" s="125">
        <f>SUM(O140:O142)</f>
        <v>0</v>
      </c>
      <c r="P143" s="125">
        <f>SUM(P140:P142)</f>
        <v>0</v>
      </c>
      <c r="Q143" s="125"/>
      <c r="R143" s="125">
        <f>SUM(R140:R142)</f>
        <v>0</v>
      </c>
      <c r="S143" s="125">
        <f>SUM(S140:S142)</f>
        <v>1269.23</v>
      </c>
      <c r="T143" s="125">
        <f>SUM(T140:T142)</f>
        <v>0</v>
      </c>
      <c r="AH143" s="124">
        <v>49.09</v>
      </c>
      <c r="AI143" s="124"/>
    </row>
    <row r="144" spans="1:35" s="1" customFormat="1" ht="16.5" hidden="1" customHeight="1">
      <c r="A144" s="134"/>
      <c r="B144" s="149"/>
      <c r="C144" s="73"/>
      <c r="D144" s="134"/>
      <c r="E144" s="136" t="s">
        <v>17</v>
      </c>
      <c r="F144" s="138"/>
      <c r="G144" s="74" t="s">
        <v>19</v>
      </c>
      <c r="H144" s="157"/>
      <c r="I144" s="152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88" t="s">
        <v>91</v>
      </c>
      <c r="V144" s="188" t="s">
        <v>92</v>
      </c>
      <c r="AD144" s="189">
        <v>5954.94</v>
      </c>
      <c r="AE144" s="188" t="s">
        <v>118</v>
      </c>
      <c r="AF144" s="188" t="s">
        <v>117</v>
      </c>
      <c r="AH144" s="124"/>
      <c r="AI144" s="124"/>
    </row>
    <row r="145" spans="1:35" s="1" customFormat="1" hidden="1">
      <c r="A145" s="131">
        <v>16</v>
      </c>
      <c r="B145" s="150" t="s">
        <v>131</v>
      </c>
      <c r="C145" s="75" t="s">
        <v>10</v>
      </c>
      <c r="D145" s="76">
        <v>639</v>
      </c>
      <c r="E145" s="137"/>
      <c r="F145" s="75" t="s">
        <v>10</v>
      </c>
      <c r="G145" s="72" t="s">
        <v>18</v>
      </c>
      <c r="H145" s="157"/>
      <c r="I145" s="152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AH145" s="124"/>
      <c r="AI145" s="124"/>
    </row>
    <row r="146" spans="1:35" s="1" customFormat="1" hidden="1">
      <c r="A146" s="131"/>
      <c r="B146" s="150"/>
      <c r="C146" s="77"/>
      <c r="D146" s="131"/>
      <c r="E146" s="137"/>
      <c r="F146" s="139"/>
      <c r="G146" s="72" t="s">
        <v>16</v>
      </c>
      <c r="H146" s="162"/>
      <c r="I146" s="152"/>
      <c r="J146" s="166"/>
      <c r="K146" s="166"/>
      <c r="L146" s="166"/>
      <c r="M146" s="125"/>
      <c r="N146" s="125"/>
      <c r="O146" s="125"/>
      <c r="P146" s="125"/>
      <c r="Q146" s="125"/>
      <c r="R146" s="125"/>
      <c r="S146" s="155"/>
      <c r="T146" s="125"/>
      <c r="AH146" s="124"/>
      <c r="AI146" s="124"/>
    </row>
    <row r="147" spans="1:35" s="1" customFormat="1" hidden="1">
      <c r="A147" s="140"/>
      <c r="B147" s="23" t="s">
        <v>8</v>
      </c>
      <c r="C147" s="70"/>
      <c r="D147" s="140"/>
      <c r="E147" s="80"/>
      <c r="F147" s="71"/>
      <c r="G147" s="81"/>
      <c r="H147" s="157"/>
      <c r="I147" s="174"/>
      <c r="J147" s="125">
        <f>SUM(J144:J146)</f>
        <v>0</v>
      </c>
      <c r="K147" s="125">
        <f>SUM(K144:K146)</f>
        <v>0</v>
      </c>
      <c r="L147" s="125">
        <f>SUM(L144:L146)</f>
        <v>0</v>
      </c>
      <c r="M147" s="125"/>
      <c r="N147" s="125"/>
      <c r="O147" s="125">
        <f>SUM(O144:O146)</f>
        <v>0</v>
      </c>
      <c r="P147" s="125">
        <f>SUM(P144:P146)</f>
        <v>0</v>
      </c>
      <c r="Q147" s="125"/>
      <c r="R147" s="125">
        <f>SUM(R144:R146)</f>
        <v>0</v>
      </c>
      <c r="S147" s="125">
        <f>SUM(S144:S146)</f>
        <v>0</v>
      </c>
      <c r="T147" s="125">
        <f>SUM(T144:T146)</f>
        <v>0</v>
      </c>
      <c r="AH147" s="124"/>
      <c r="AI147" s="124"/>
    </row>
    <row r="148" spans="1:35" s="1" customFormat="1">
      <c r="A148" s="135"/>
      <c r="B148" s="149"/>
      <c r="C148" s="147"/>
      <c r="D148" s="135"/>
      <c r="E148" s="145"/>
      <c r="F148" s="82"/>
      <c r="G148" s="72"/>
      <c r="H148" s="173" t="s">
        <v>148</v>
      </c>
      <c r="I148" s="152">
        <v>43343</v>
      </c>
      <c r="J148" s="166">
        <v>4153.1400000000003</v>
      </c>
      <c r="K148" s="166">
        <v>4153.1400000000003</v>
      </c>
      <c r="L148" s="166"/>
      <c r="M148" s="166">
        <v>4153.1400000000003</v>
      </c>
      <c r="N148" s="166"/>
      <c r="O148" s="125"/>
      <c r="P148" s="125"/>
      <c r="Q148" s="125"/>
      <c r="R148" s="125"/>
      <c r="S148" s="155">
        <f>J148-O148-P148-T148</f>
        <v>4153.1400000000003</v>
      </c>
      <c r="T148" s="166">
        <v>0</v>
      </c>
      <c r="U148" s="189">
        <v>3974.08</v>
      </c>
      <c r="V148" s="188" t="s">
        <v>111</v>
      </c>
      <c r="W148" s="188" t="s">
        <v>86</v>
      </c>
      <c r="AH148" s="124"/>
      <c r="AI148" s="124"/>
    </row>
    <row r="149" spans="1:35" s="1" customFormat="1" ht="14.25" customHeight="1">
      <c r="A149" s="135"/>
      <c r="B149" s="193" t="s">
        <v>139</v>
      </c>
      <c r="C149" s="147"/>
      <c r="D149" s="135"/>
      <c r="E149" s="145"/>
      <c r="F149" s="82"/>
      <c r="G149" s="72"/>
      <c r="H149" s="157"/>
      <c r="I149" s="175"/>
      <c r="J149" s="166"/>
      <c r="K149" s="166"/>
      <c r="L149" s="166"/>
      <c r="M149" s="125"/>
      <c r="N149" s="125"/>
      <c r="O149" s="125"/>
      <c r="P149" s="125"/>
      <c r="Q149" s="125"/>
      <c r="R149" s="125"/>
      <c r="S149" s="155"/>
      <c r="T149" s="166"/>
      <c r="AH149" s="124"/>
      <c r="AI149" s="124"/>
    </row>
    <row r="150" spans="1:35" s="1" customFormat="1">
      <c r="A150" s="135">
        <v>16</v>
      </c>
      <c r="B150" s="193" t="s">
        <v>140</v>
      </c>
      <c r="C150" s="147"/>
      <c r="D150" s="135"/>
      <c r="E150" s="145"/>
      <c r="F150" s="82"/>
      <c r="G150" s="72"/>
      <c r="H150" s="157"/>
      <c r="I150" s="174"/>
      <c r="J150" s="125"/>
      <c r="K150" s="125"/>
      <c r="L150" s="125"/>
      <c r="M150" s="125"/>
      <c r="N150" s="125"/>
      <c r="O150" s="125"/>
      <c r="P150" s="125"/>
      <c r="Q150" s="125"/>
      <c r="R150" s="125"/>
      <c r="S150" s="155"/>
      <c r="T150" s="125"/>
      <c r="AH150" s="124"/>
      <c r="AI150" s="124"/>
    </row>
    <row r="151" spans="1:35" s="1" customFormat="1">
      <c r="A151" s="134"/>
      <c r="B151" s="23" t="s">
        <v>8</v>
      </c>
      <c r="C151" s="147"/>
      <c r="D151" s="135"/>
      <c r="E151" s="145"/>
      <c r="F151" s="82"/>
      <c r="G151" s="72"/>
      <c r="H151" s="157"/>
      <c r="I151" s="174"/>
      <c r="J151" s="125">
        <f>SUM(J148:J150)</f>
        <v>4153.1400000000003</v>
      </c>
      <c r="K151" s="125">
        <f>SUM(K148:K150)</f>
        <v>4153.1400000000003</v>
      </c>
      <c r="L151" s="125">
        <f>SUM(L148:L150)</f>
        <v>0</v>
      </c>
      <c r="M151" s="125">
        <f>SUM(M148:M150)</f>
        <v>4153.1400000000003</v>
      </c>
      <c r="N151" s="125"/>
      <c r="O151" s="125">
        <f t="shared" ref="O151:T151" si="20">SUM(O148:O150)</f>
        <v>0</v>
      </c>
      <c r="P151" s="125">
        <f t="shared" si="20"/>
        <v>0</v>
      </c>
      <c r="Q151" s="125">
        <f t="shared" si="20"/>
        <v>0</v>
      </c>
      <c r="R151" s="125">
        <f t="shared" si="20"/>
        <v>0</v>
      </c>
      <c r="S151" s="125">
        <f t="shared" si="20"/>
        <v>4153.1400000000003</v>
      </c>
      <c r="T151" s="125">
        <f t="shared" si="20"/>
        <v>0</v>
      </c>
      <c r="AH151" s="124"/>
      <c r="AI151" s="124"/>
    </row>
    <row r="152" spans="1:35" s="1" customFormat="1" hidden="1">
      <c r="A152" s="131"/>
      <c r="B152" s="106" t="s">
        <v>81</v>
      </c>
      <c r="C152" s="151"/>
      <c r="D152" s="135"/>
      <c r="E152" s="142"/>
      <c r="F152" s="83"/>
      <c r="G152" s="143" t="s">
        <v>14</v>
      </c>
      <c r="H152" s="157"/>
      <c r="I152" s="152"/>
      <c r="J152" s="155"/>
      <c r="K152" s="155"/>
      <c r="L152" s="155"/>
      <c r="M152" s="155"/>
      <c r="N152" s="155"/>
      <c r="O152" s="45"/>
      <c r="P152" s="45"/>
      <c r="Q152" s="125"/>
      <c r="R152" s="125"/>
      <c r="S152" s="155"/>
      <c r="T152" s="155">
        <v>0</v>
      </c>
      <c r="U152" s="189">
        <v>1946.54</v>
      </c>
      <c r="V152" s="188" t="s">
        <v>110</v>
      </c>
      <c r="W152" s="188" t="s">
        <v>98</v>
      </c>
      <c r="AH152" s="124"/>
      <c r="AI152" s="124"/>
    </row>
    <row r="153" spans="1:35" s="1" customFormat="1" ht="15.75" hidden="1" customHeight="1">
      <c r="A153" s="131">
        <v>17</v>
      </c>
      <c r="B153" s="106" t="s">
        <v>82</v>
      </c>
      <c r="C153" s="84" t="s">
        <v>10</v>
      </c>
      <c r="D153" s="135"/>
      <c r="E153" s="145" t="s">
        <v>11</v>
      </c>
      <c r="F153" s="85" t="s">
        <v>10</v>
      </c>
      <c r="G153" s="143" t="s">
        <v>13</v>
      </c>
      <c r="H153" s="157"/>
      <c r="I153" s="152"/>
      <c r="J153" s="155"/>
      <c r="K153" s="155"/>
      <c r="L153" s="155"/>
      <c r="M153" s="155"/>
      <c r="N153" s="155"/>
      <c r="O153" s="45"/>
      <c r="P153" s="45"/>
      <c r="Q153" s="125"/>
      <c r="R153" s="125"/>
      <c r="S153" s="155"/>
      <c r="T153" s="155"/>
      <c r="AH153" s="124"/>
      <c r="AI153" s="124"/>
    </row>
    <row r="154" spans="1:35" s="1" customFormat="1" ht="15.75" hidden="1" customHeight="1">
      <c r="A154" s="131"/>
      <c r="B154" s="106"/>
      <c r="C154" s="85"/>
      <c r="D154" s="135"/>
      <c r="E154" s="145"/>
      <c r="F154" s="85"/>
      <c r="G154" s="143"/>
      <c r="H154" s="157"/>
      <c r="I154" s="176"/>
      <c r="J154" s="167"/>
      <c r="K154" s="167"/>
      <c r="L154" s="167"/>
      <c r="M154" s="167"/>
      <c r="N154" s="167"/>
      <c r="O154" s="125"/>
      <c r="P154" s="125"/>
      <c r="Q154" s="125"/>
      <c r="R154" s="125"/>
      <c r="S154" s="155"/>
      <c r="T154" s="155"/>
      <c r="AH154" s="124"/>
      <c r="AI154" s="124"/>
    </row>
    <row r="155" spans="1:35" s="1" customFormat="1" hidden="1">
      <c r="A155" s="134"/>
      <c r="B155" s="149" t="s">
        <v>8</v>
      </c>
      <c r="C155" s="54"/>
      <c r="D155" s="86"/>
      <c r="E155" s="58"/>
      <c r="F155" s="87"/>
      <c r="G155" s="88" t="s">
        <v>12</v>
      </c>
      <c r="H155" s="157"/>
      <c r="I155" s="174"/>
      <c r="J155" s="125">
        <f>SUM(J152:J154)</f>
        <v>0</v>
      </c>
      <c r="K155" s="125">
        <f>SUM(K152:K154)</f>
        <v>0</v>
      </c>
      <c r="L155" s="125">
        <f>SUM(L152:L154)</f>
        <v>0</v>
      </c>
      <c r="M155" s="125"/>
      <c r="N155" s="125"/>
      <c r="O155" s="125">
        <f>SUM(O152:O154)</f>
        <v>0</v>
      </c>
      <c r="P155" s="125">
        <f>SUM(P152:P154)</f>
        <v>0</v>
      </c>
      <c r="Q155" s="125"/>
      <c r="R155" s="125">
        <f>SUM(R152:R154)</f>
        <v>0</v>
      </c>
      <c r="S155" s="125">
        <f>SUM(S152:S154)</f>
        <v>0</v>
      </c>
      <c r="T155" s="125">
        <f>SUM(T152:T154)</f>
        <v>0</v>
      </c>
      <c r="AH155" s="124"/>
      <c r="AI155" s="124"/>
    </row>
    <row r="156" spans="1:35" s="1" customFormat="1">
      <c r="A156" s="134"/>
      <c r="B156" s="22"/>
      <c r="C156" s="89"/>
      <c r="D156" s="48"/>
      <c r="E156" s="80"/>
      <c r="F156" s="90"/>
      <c r="G156" s="88"/>
      <c r="H156" s="157">
        <v>2018061</v>
      </c>
      <c r="I156" s="152">
        <v>43333</v>
      </c>
      <c r="J156" s="166">
        <v>402.53</v>
      </c>
      <c r="K156" s="166">
        <v>402.53</v>
      </c>
      <c r="L156" s="166"/>
      <c r="M156" s="166">
        <v>402.53</v>
      </c>
      <c r="N156" s="166"/>
      <c r="O156" s="166"/>
      <c r="P156" s="166"/>
      <c r="Q156" s="166"/>
      <c r="R156" s="166"/>
      <c r="S156" s="155">
        <f>J156-O156-P156-T156</f>
        <v>402.53</v>
      </c>
      <c r="T156" s="166">
        <v>0</v>
      </c>
      <c r="U156" s="189">
        <v>759.24</v>
      </c>
      <c r="V156" s="188" t="s">
        <v>109</v>
      </c>
      <c r="W156" s="188" t="s">
        <v>100</v>
      </c>
      <c r="AH156" s="124"/>
      <c r="AI156" s="124"/>
    </row>
    <row r="157" spans="1:35" s="1" customFormat="1">
      <c r="A157" s="131">
        <v>17</v>
      </c>
      <c r="B157" s="106" t="s">
        <v>83</v>
      </c>
      <c r="C157" s="89"/>
      <c r="D157" s="48"/>
      <c r="E157" s="80"/>
      <c r="F157" s="90"/>
      <c r="G157" s="88"/>
      <c r="H157" s="157">
        <v>2018063</v>
      </c>
      <c r="I157" s="152">
        <v>43341</v>
      </c>
      <c r="J157" s="166">
        <v>756</v>
      </c>
      <c r="K157" s="166">
        <v>756</v>
      </c>
      <c r="L157" s="166"/>
      <c r="M157" s="166">
        <v>756</v>
      </c>
      <c r="N157" s="166"/>
      <c r="O157" s="125"/>
      <c r="P157" s="125"/>
      <c r="Q157" s="125"/>
      <c r="R157" s="125"/>
      <c r="S157" s="155">
        <f>J157-O157-P157-T157</f>
        <v>756</v>
      </c>
      <c r="T157" s="166">
        <v>0</v>
      </c>
      <c r="AH157" s="124"/>
      <c r="AI157" s="124"/>
    </row>
    <row r="158" spans="1:35" s="1" customFormat="1">
      <c r="A158" s="131"/>
      <c r="B158" s="106"/>
      <c r="C158" s="89"/>
      <c r="D158" s="48"/>
      <c r="E158" s="80"/>
      <c r="F158" s="90"/>
      <c r="G158" s="88"/>
      <c r="H158" s="173" t="s">
        <v>158</v>
      </c>
      <c r="I158" s="152">
        <v>43361</v>
      </c>
      <c r="J158" s="166">
        <v>2016.12</v>
      </c>
      <c r="K158" s="166">
        <v>2016.12</v>
      </c>
      <c r="L158" s="166">
        <v>2016.12</v>
      </c>
      <c r="M158" s="166"/>
      <c r="N158" s="166"/>
      <c r="O158" s="166"/>
      <c r="P158" s="166"/>
      <c r="Q158" s="166"/>
      <c r="R158" s="166"/>
      <c r="S158" s="155">
        <f>J158-O158-P158-T158</f>
        <v>2016.12</v>
      </c>
      <c r="T158" s="166">
        <v>0</v>
      </c>
      <c r="AH158" s="124"/>
      <c r="AI158" s="124"/>
    </row>
    <row r="159" spans="1:35" s="1" customFormat="1">
      <c r="A159" s="202"/>
      <c r="B159" s="106"/>
      <c r="C159" s="89"/>
      <c r="D159" s="48"/>
      <c r="E159" s="80"/>
      <c r="F159" s="90"/>
      <c r="G159" s="88"/>
      <c r="H159" s="173" t="s">
        <v>159</v>
      </c>
      <c r="I159" s="152">
        <v>43361</v>
      </c>
      <c r="J159" s="166">
        <v>672.04</v>
      </c>
      <c r="K159" s="166">
        <v>672.04</v>
      </c>
      <c r="L159" s="166">
        <v>672.04</v>
      </c>
      <c r="M159" s="125"/>
      <c r="N159" s="125"/>
      <c r="O159" s="125"/>
      <c r="P159" s="125"/>
      <c r="Q159" s="125"/>
      <c r="R159" s="125"/>
      <c r="S159" s="155">
        <f>J159-O159-P159-T159</f>
        <v>672.04</v>
      </c>
      <c r="T159" s="166">
        <v>0</v>
      </c>
      <c r="AH159" s="124"/>
      <c r="AI159" s="124"/>
    </row>
    <row r="160" spans="1:35" s="1" customFormat="1">
      <c r="A160" s="131"/>
      <c r="B160" s="35"/>
      <c r="C160" s="89"/>
      <c r="D160" s="48"/>
      <c r="E160" s="80"/>
      <c r="F160" s="90"/>
      <c r="G160" s="88"/>
      <c r="H160" s="173" t="s">
        <v>165</v>
      </c>
      <c r="I160" s="152">
        <v>43735</v>
      </c>
      <c r="J160" s="166">
        <v>333.84</v>
      </c>
      <c r="K160" s="166">
        <v>333.84</v>
      </c>
      <c r="L160" s="166">
        <v>333.84</v>
      </c>
      <c r="M160" s="125"/>
      <c r="N160" s="125"/>
      <c r="O160" s="125"/>
      <c r="P160" s="125"/>
      <c r="Q160" s="125"/>
      <c r="R160" s="125"/>
      <c r="S160" s="155">
        <f>J160-O160-P160-T160</f>
        <v>0</v>
      </c>
      <c r="T160" s="166">
        <v>333.84</v>
      </c>
      <c r="AH160" s="124"/>
      <c r="AI160" s="124"/>
    </row>
    <row r="161" spans="1:35" s="1" customFormat="1">
      <c r="A161" s="21"/>
      <c r="B161" s="23" t="s">
        <v>8</v>
      </c>
      <c r="C161" s="89"/>
      <c r="D161" s="48"/>
      <c r="E161" s="80"/>
      <c r="F161" s="90"/>
      <c r="G161" s="88"/>
      <c r="H161" s="157"/>
      <c r="I161" s="174"/>
      <c r="J161" s="125">
        <f t="shared" ref="J161:T161" si="21">SUM(J156:J160)</f>
        <v>4180.53</v>
      </c>
      <c r="K161" s="125">
        <f t="shared" si="21"/>
        <v>4180.53</v>
      </c>
      <c r="L161" s="125">
        <f t="shared" si="21"/>
        <v>3022</v>
      </c>
      <c r="M161" s="125">
        <f t="shared" si="21"/>
        <v>1158.53</v>
      </c>
      <c r="N161" s="166"/>
      <c r="O161" s="166">
        <f t="shared" si="21"/>
        <v>0</v>
      </c>
      <c r="P161" s="166">
        <f t="shared" si="21"/>
        <v>0</v>
      </c>
      <c r="Q161" s="166"/>
      <c r="R161" s="166">
        <f t="shared" si="21"/>
        <v>0</v>
      </c>
      <c r="S161" s="125">
        <f>SUM(S156:S160)</f>
        <v>3846.6899999999996</v>
      </c>
      <c r="T161" s="125">
        <f t="shared" si="21"/>
        <v>333.84</v>
      </c>
      <c r="AH161" s="124"/>
      <c r="AI161" s="124"/>
    </row>
    <row r="162" spans="1:35" s="1" customFormat="1">
      <c r="A162" s="131"/>
      <c r="B162" s="149"/>
      <c r="C162" s="89"/>
      <c r="D162" s="48"/>
      <c r="E162" s="80"/>
      <c r="F162" s="90"/>
      <c r="G162" s="88"/>
      <c r="H162" s="173" t="s">
        <v>142</v>
      </c>
      <c r="I162" s="152">
        <v>43341</v>
      </c>
      <c r="J162" s="166">
        <v>9419.09</v>
      </c>
      <c r="K162" s="166">
        <v>9419.09</v>
      </c>
      <c r="L162" s="166"/>
      <c r="M162" s="166">
        <v>9419.09</v>
      </c>
      <c r="N162" s="166"/>
      <c r="O162" s="125"/>
      <c r="P162" s="125"/>
      <c r="Q162" s="125"/>
      <c r="R162" s="125"/>
      <c r="S162" s="155">
        <f>J162-O162-P162-T162</f>
        <v>9419.09</v>
      </c>
      <c r="T162" s="166">
        <v>0</v>
      </c>
      <c r="U162" s="189">
        <v>635.88</v>
      </c>
      <c r="V162" s="188" t="s">
        <v>105</v>
      </c>
      <c r="W162" s="188" t="s">
        <v>86</v>
      </c>
      <c r="AH162" s="124"/>
      <c r="AI162" s="124"/>
    </row>
    <row r="163" spans="1:35" s="1" customFormat="1" ht="15" customHeight="1">
      <c r="A163" s="131">
        <v>18</v>
      </c>
      <c r="B163" s="193" t="s">
        <v>141</v>
      </c>
      <c r="C163" s="89"/>
      <c r="D163" s="48"/>
      <c r="E163" s="80"/>
      <c r="F163" s="90"/>
      <c r="G163" s="88"/>
      <c r="H163" s="173"/>
      <c r="I163" s="175"/>
      <c r="J163" s="166"/>
      <c r="K163" s="166"/>
      <c r="L163" s="166"/>
      <c r="M163" s="153"/>
      <c r="N163" s="153"/>
      <c r="O163" s="130"/>
      <c r="P163" s="130"/>
      <c r="Q163" s="130"/>
      <c r="R163" s="130"/>
      <c r="S163" s="155"/>
      <c r="T163" s="166"/>
      <c r="AH163" s="124"/>
      <c r="AI163" s="124"/>
    </row>
    <row r="164" spans="1:35" s="1" customFormat="1">
      <c r="A164" s="131"/>
      <c r="B164" s="150"/>
      <c r="C164" s="89"/>
      <c r="D164" s="48"/>
      <c r="E164" s="80"/>
      <c r="F164" s="90"/>
      <c r="G164" s="88"/>
      <c r="H164" s="173"/>
      <c r="I164" s="152"/>
      <c r="J164" s="165"/>
      <c r="K164" s="165"/>
      <c r="L164" s="165"/>
      <c r="M164" s="45"/>
      <c r="N164" s="45"/>
      <c r="O164" s="45"/>
      <c r="P164" s="45"/>
      <c r="Q164" s="45"/>
      <c r="R164" s="45"/>
      <c r="S164" s="155"/>
      <c r="T164" s="165"/>
      <c r="AH164" s="124"/>
      <c r="AI164" s="124"/>
    </row>
    <row r="165" spans="1:35" s="1" customFormat="1">
      <c r="A165" s="21"/>
      <c r="B165" s="23" t="s">
        <v>8</v>
      </c>
      <c r="C165" s="89"/>
      <c r="D165" s="48"/>
      <c r="E165" s="80"/>
      <c r="F165" s="90"/>
      <c r="G165" s="88"/>
      <c r="H165" s="157"/>
      <c r="I165" s="174"/>
      <c r="J165" s="125">
        <f>SUM(J162:J164)</f>
        <v>9419.09</v>
      </c>
      <c r="K165" s="125">
        <f t="shared" ref="K165:T165" si="22">SUM(K162:K164)</f>
        <v>9419.09</v>
      </c>
      <c r="L165" s="125">
        <f t="shared" si="22"/>
        <v>0</v>
      </c>
      <c r="M165" s="125">
        <f t="shared" si="22"/>
        <v>9419.09</v>
      </c>
      <c r="N165" s="125"/>
      <c r="O165" s="125">
        <f t="shared" si="22"/>
        <v>0</v>
      </c>
      <c r="P165" s="125">
        <f t="shared" si="22"/>
        <v>0</v>
      </c>
      <c r="Q165" s="125">
        <f t="shared" si="22"/>
        <v>0</v>
      </c>
      <c r="R165" s="125">
        <f t="shared" si="22"/>
        <v>0</v>
      </c>
      <c r="S165" s="125">
        <f t="shared" si="22"/>
        <v>9419.09</v>
      </c>
      <c r="T165" s="125">
        <f t="shared" si="22"/>
        <v>0</v>
      </c>
      <c r="AH165" s="124"/>
      <c r="AI165" s="124"/>
    </row>
    <row r="166" spans="1:35" s="1" customFormat="1">
      <c r="A166" s="192"/>
      <c r="B166" s="193"/>
      <c r="C166" s="89"/>
      <c r="D166" s="48"/>
      <c r="E166" s="80"/>
      <c r="F166" s="90"/>
      <c r="G166" s="88"/>
      <c r="H166" s="128">
        <v>8960203387</v>
      </c>
      <c r="I166" s="152">
        <v>43343</v>
      </c>
      <c r="J166" s="166">
        <v>151.4</v>
      </c>
      <c r="K166" s="166">
        <v>151.4</v>
      </c>
      <c r="L166" s="125"/>
      <c r="M166" s="166">
        <v>151.4</v>
      </c>
      <c r="N166" s="166"/>
      <c r="O166" s="125"/>
      <c r="P166" s="125"/>
      <c r="Q166" s="125"/>
      <c r="R166" s="125"/>
      <c r="S166" s="155">
        <f>J166-O166-P166-T166</f>
        <v>151.4</v>
      </c>
      <c r="T166" s="166">
        <v>0</v>
      </c>
      <c r="AH166" s="124"/>
      <c r="AI166" s="124"/>
    </row>
    <row r="167" spans="1:35" s="1" customFormat="1">
      <c r="A167" s="192"/>
      <c r="B167" s="216" t="s">
        <v>70</v>
      </c>
      <c r="C167" s="89"/>
      <c r="D167" s="48"/>
      <c r="E167" s="80"/>
      <c r="F167" s="90"/>
      <c r="G167" s="88"/>
      <c r="H167" s="128">
        <v>8960203388</v>
      </c>
      <c r="I167" s="152">
        <v>43343</v>
      </c>
      <c r="J167" s="166">
        <v>176.63</v>
      </c>
      <c r="K167" s="166">
        <v>176.63</v>
      </c>
      <c r="L167" s="125"/>
      <c r="M167" s="166">
        <v>176.63</v>
      </c>
      <c r="N167" s="166"/>
      <c r="O167" s="125"/>
      <c r="P167" s="125"/>
      <c r="Q167" s="125"/>
      <c r="R167" s="125"/>
      <c r="S167" s="155">
        <f>J167-O167-P167-T167</f>
        <v>176.63</v>
      </c>
      <c r="T167" s="166">
        <v>0</v>
      </c>
      <c r="AH167" s="124"/>
      <c r="AI167" s="124"/>
    </row>
    <row r="168" spans="1:35" s="1" customFormat="1">
      <c r="A168" s="215">
        <v>19</v>
      </c>
      <c r="B168" s="216" t="s">
        <v>71</v>
      </c>
      <c r="C168" s="89"/>
      <c r="D168" s="48"/>
      <c r="E168" s="80"/>
      <c r="F168" s="90"/>
      <c r="G168" s="88"/>
      <c r="H168" s="128">
        <v>8960203396</v>
      </c>
      <c r="I168" s="152">
        <v>43343</v>
      </c>
      <c r="J168" s="154">
        <v>4163.5</v>
      </c>
      <c r="K168" s="154">
        <v>4163.5</v>
      </c>
      <c r="L168" s="154"/>
      <c r="M168" s="154">
        <v>4163.5</v>
      </c>
      <c r="N168" s="154"/>
      <c r="O168" s="128"/>
      <c r="P168" s="128"/>
      <c r="Q168" s="128"/>
      <c r="R168" s="128"/>
      <c r="S168" s="155">
        <f>J168-O168-P168-T168</f>
        <v>4163.5</v>
      </c>
      <c r="T168" s="166">
        <v>0</v>
      </c>
      <c r="AH168" s="124"/>
      <c r="AI168" s="124"/>
    </row>
    <row r="169" spans="1:35" s="1" customFormat="1">
      <c r="A169" s="131"/>
      <c r="B169" s="216"/>
      <c r="C169" s="89"/>
      <c r="D169" s="48"/>
      <c r="E169" s="80"/>
      <c r="F169" s="90"/>
      <c r="G169" s="88"/>
      <c r="H169" s="128">
        <v>8960203391</v>
      </c>
      <c r="I169" s="152">
        <v>43343</v>
      </c>
      <c r="J169" s="154">
        <v>757</v>
      </c>
      <c r="K169" s="154">
        <v>757</v>
      </c>
      <c r="L169" s="154"/>
      <c r="M169" s="154">
        <v>757</v>
      </c>
      <c r="N169" s="154"/>
      <c r="O169" s="128"/>
      <c r="P169" s="128"/>
      <c r="Q169" s="128"/>
      <c r="R169" s="128"/>
      <c r="S169" s="155">
        <f>J169-O169-P169-T169</f>
        <v>757</v>
      </c>
      <c r="T169" s="166">
        <v>0</v>
      </c>
      <c r="AH169" s="124"/>
      <c r="AI169" s="124"/>
    </row>
    <row r="170" spans="1:35" s="1" customFormat="1">
      <c r="A170" s="21"/>
      <c r="B170" s="149" t="s">
        <v>8</v>
      </c>
      <c r="C170" s="50"/>
      <c r="D170" s="48"/>
      <c r="E170" s="80"/>
      <c r="F170" s="90"/>
      <c r="G170" s="88"/>
      <c r="H170" s="157"/>
      <c r="I170" s="174"/>
      <c r="J170" s="125">
        <f>SUM(J166:J169)</f>
        <v>5248.53</v>
      </c>
      <c r="K170" s="125">
        <f>SUM(K166:K169)</f>
        <v>5248.53</v>
      </c>
      <c r="L170" s="125">
        <f>SUM(L166:L169)</f>
        <v>0</v>
      </c>
      <c r="M170" s="125">
        <f>SUM(M166:M169)</f>
        <v>5248.53</v>
      </c>
      <c r="N170" s="125"/>
      <c r="O170" s="125">
        <f t="shared" ref="O170:T170" si="23">SUM(O166:O169)</f>
        <v>0</v>
      </c>
      <c r="P170" s="125">
        <f t="shared" si="23"/>
        <v>0</v>
      </c>
      <c r="Q170" s="125">
        <f t="shared" si="23"/>
        <v>0</v>
      </c>
      <c r="R170" s="125">
        <f t="shared" si="23"/>
        <v>0</v>
      </c>
      <c r="S170" s="125">
        <f t="shared" si="23"/>
        <v>5248.53</v>
      </c>
      <c r="T170" s="125">
        <f t="shared" si="23"/>
        <v>0</v>
      </c>
      <c r="AH170" s="124"/>
      <c r="AI170" s="124"/>
    </row>
    <row r="171" spans="1:35" s="1" customFormat="1" ht="14.25" hidden="1" customHeight="1">
      <c r="A171" s="40"/>
      <c r="B171" s="149" t="s">
        <v>78</v>
      </c>
      <c r="C171" s="89"/>
      <c r="D171" s="48"/>
      <c r="E171" s="80"/>
      <c r="F171" s="90"/>
      <c r="G171" s="88"/>
      <c r="H171" s="157"/>
      <c r="I171" s="152"/>
      <c r="J171" s="166"/>
      <c r="K171" s="166"/>
      <c r="L171" s="166"/>
      <c r="M171" s="166"/>
      <c r="N171" s="166"/>
      <c r="O171" s="166"/>
      <c r="P171" s="166"/>
      <c r="Q171" s="166"/>
      <c r="R171" s="166"/>
      <c r="S171" s="155"/>
      <c r="T171" s="166"/>
      <c r="AH171" s="124"/>
      <c r="AI171" s="124"/>
    </row>
    <row r="172" spans="1:35" s="1" customFormat="1" hidden="1">
      <c r="A172" s="135">
        <v>20</v>
      </c>
      <c r="B172" s="150" t="s">
        <v>79</v>
      </c>
      <c r="C172" s="89"/>
      <c r="D172" s="48"/>
      <c r="E172" s="80"/>
      <c r="F172" s="90"/>
      <c r="G172" s="88"/>
      <c r="H172" s="157"/>
      <c r="I172" s="152"/>
      <c r="J172" s="166"/>
      <c r="K172" s="166"/>
      <c r="L172" s="166"/>
      <c r="M172" s="166"/>
      <c r="N172" s="166"/>
      <c r="O172" s="166"/>
      <c r="P172" s="166"/>
      <c r="Q172" s="166"/>
      <c r="R172" s="166"/>
      <c r="S172" s="155"/>
      <c r="T172" s="166"/>
      <c r="AH172" s="124"/>
      <c r="AI172" s="124"/>
    </row>
    <row r="173" spans="1:35" s="1" customFormat="1" hidden="1">
      <c r="A173" s="201"/>
      <c r="B173" s="200"/>
      <c r="C173" s="89"/>
      <c r="D173" s="48"/>
      <c r="E173" s="80"/>
      <c r="F173" s="90"/>
      <c r="G173" s="88"/>
      <c r="H173" s="157"/>
      <c r="I173" s="152"/>
      <c r="J173" s="166"/>
      <c r="K173" s="166"/>
      <c r="L173" s="166"/>
      <c r="M173" s="166"/>
      <c r="N173" s="166"/>
      <c r="O173" s="166"/>
      <c r="P173" s="166"/>
      <c r="Q173" s="166"/>
      <c r="R173" s="166"/>
      <c r="S173" s="155"/>
      <c r="T173" s="166"/>
      <c r="AH173" s="124"/>
      <c r="AI173" s="124"/>
    </row>
    <row r="174" spans="1:35" s="1" customFormat="1" hidden="1">
      <c r="A174" s="48"/>
      <c r="B174" s="49"/>
      <c r="C174" s="89"/>
      <c r="D174" s="48"/>
      <c r="E174" s="80"/>
      <c r="F174" s="90"/>
      <c r="G174" s="88"/>
      <c r="H174" s="157"/>
      <c r="I174" s="152"/>
      <c r="J174" s="166"/>
      <c r="K174" s="166"/>
      <c r="L174" s="166"/>
      <c r="M174" s="166"/>
      <c r="N174" s="166"/>
      <c r="O174" s="166"/>
      <c r="P174" s="166"/>
      <c r="Q174" s="166"/>
      <c r="R174" s="166"/>
      <c r="S174" s="155"/>
      <c r="T174" s="166"/>
      <c r="AH174" s="124"/>
      <c r="AI174" s="124"/>
    </row>
    <row r="175" spans="1:35" s="1" customFormat="1" hidden="1">
      <c r="A175" s="131"/>
      <c r="B175" s="149" t="s">
        <v>8</v>
      </c>
      <c r="C175" s="50"/>
      <c r="D175" s="48"/>
      <c r="E175" s="80"/>
      <c r="F175" s="90"/>
      <c r="G175" s="88"/>
      <c r="H175" s="157"/>
      <c r="I175" s="174"/>
      <c r="J175" s="125">
        <f t="shared" ref="J175:T175" si="24">SUM(J171:J174)</f>
        <v>0</v>
      </c>
      <c r="K175" s="125">
        <f t="shared" si="24"/>
        <v>0</v>
      </c>
      <c r="L175" s="125">
        <f t="shared" si="24"/>
        <v>0</v>
      </c>
      <c r="M175" s="125">
        <f t="shared" si="24"/>
        <v>0</v>
      </c>
      <c r="N175" s="125"/>
      <c r="O175" s="125">
        <f t="shared" si="24"/>
        <v>0</v>
      </c>
      <c r="P175" s="125">
        <f t="shared" si="24"/>
        <v>0</v>
      </c>
      <c r="Q175" s="125">
        <f t="shared" si="24"/>
        <v>0</v>
      </c>
      <c r="R175" s="125">
        <f t="shared" si="24"/>
        <v>0</v>
      </c>
      <c r="S175" s="125">
        <f t="shared" si="24"/>
        <v>0</v>
      </c>
      <c r="T175" s="125">
        <f t="shared" si="24"/>
        <v>0</v>
      </c>
      <c r="AH175" s="124"/>
      <c r="AI175" s="124"/>
    </row>
    <row r="176" spans="1:35" s="1" customFormat="1">
      <c r="A176" s="40"/>
      <c r="B176" s="91"/>
      <c r="C176" s="89"/>
      <c r="D176" s="48"/>
      <c r="E176" s="80"/>
      <c r="F176" s="90"/>
      <c r="G176" s="88"/>
      <c r="H176" s="130">
        <v>14000097</v>
      </c>
      <c r="I176" s="152">
        <v>43343</v>
      </c>
      <c r="J176" s="166">
        <v>1200.3599999999999</v>
      </c>
      <c r="K176" s="166">
        <v>1200.3599999999999</v>
      </c>
      <c r="L176" s="166"/>
      <c r="M176" s="166">
        <v>1200.3599999999999</v>
      </c>
      <c r="N176" s="166"/>
      <c r="O176" s="166"/>
      <c r="P176" s="166"/>
      <c r="Q176" s="166"/>
      <c r="R176" s="166"/>
      <c r="S176" s="155">
        <f>J176-O176-P176-T176</f>
        <v>1200.3599999999999</v>
      </c>
      <c r="T176" s="166">
        <v>0</v>
      </c>
      <c r="U176" s="189">
        <v>383.36</v>
      </c>
      <c r="V176" s="188" t="s">
        <v>107</v>
      </c>
      <c r="W176" s="188" t="s">
        <v>86</v>
      </c>
      <c r="AH176" s="124"/>
      <c r="AI176" s="124"/>
    </row>
    <row r="177" spans="1:35" s="1" customFormat="1">
      <c r="A177" s="135">
        <v>20</v>
      </c>
      <c r="B177" s="186" t="s">
        <v>80</v>
      </c>
      <c r="C177" s="89"/>
      <c r="D177" s="48"/>
      <c r="E177" s="80"/>
      <c r="F177" s="90"/>
      <c r="G177" s="88"/>
      <c r="H177" s="130"/>
      <c r="I177" s="152"/>
      <c r="J177" s="166"/>
      <c r="K177" s="166"/>
      <c r="L177" s="166"/>
      <c r="M177" s="166"/>
      <c r="N177" s="166"/>
      <c r="O177" s="166"/>
      <c r="P177" s="166"/>
      <c r="Q177" s="166"/>
      <c r="R177" s="166"/>
      <c r="S177" s="155"/>
      <c r="T177" s="166"/>
      <c r="AH177" s="124"/>
      <c r="AI177" s="124"/>
    </row>
    <row r="178" spans="1:35" s="1" customFormat="1">
      <c r="A178" s="48"/>
      <c r="B178" s="47"/>
      <c r="C178" s="89"/>
      <c r="D178" s="48"/>
      <c r="E178" s="80"/>
      <c r="F178" s="90"/>
      <c r="G178" s="88"/>
      <c r="H178" s="130" t="s">
        <v>144</v>
      </c>
      <c r="I178" s="152"/>
      <c r="J178" s="166"/>
      <c r="K178" s="166"/>
      <c r="L178" s="166"/>
      <c r="M178" s="166"/>
      <c r="N178" s="166"/>
      <c r="O178" s="166"/>
      <c r="P178" s="166"/>
      <c r="Q178" s="166"/>
      <c r="R178" s="166"/>
      <c r="S178" s="155"/>
      <c r="T178" s="166"/>
      <c r="AH178" s="124"/>
      <c r="AI178" s="124"/>
    </row>
    <row r="179" spans="1:35" s="1" customFormat="1">
      <c r="A179" s="131"/>
      <c r="B179" s="149" t="s">
        <v>8</v>
      </c>
      <c r="C179" s="50"/>
      <c r="D179" s="48"/>
      <c r="E179" s="80"/>
      <c r="F179" s="90"/>
      <c r="G179" s="88"/>
      <c r="H179" s="157"/>
      <c r="I179" s="174"/>
      <c r="J179" s="125">
        <f>SUM(J176:J178)</f>
        <v>1200.3599999999999</v>
      </c>
      <c r="K179" s="125">
        <f t="shared" ref="K179:AH179" si="25">SUM(K176:K178)</f>
        <v>1200.3599999999999</v>
      </c>
      <c r="L179" s="125">
        <f t="shared" si="25"/>
        <v>0</v>
      </c>
      <c r="M179" s="125">
        <f t="shared" si="25"/>
        <v>1200.3599999999999</v>
      </c>
      <c r="N179" s="125"/>
      <c r="O179" s="125">
        <f t="shared" si="25"/>
        <v>0</v>
      </c>
      <c r="P179" s="125">
        <f t="shared" si="25"/>
        <v>0</v>
      </c>
      <c r="Q179" s="125">
        <f t="shared" si="25"/>
        <v>0</v>
      </c>
      <c r="R179" s="125">
        <f t="shared" si="25"/>
        <v>0</v>
      </c>
      <c r="S179" s="125">
        <f t="shared" si="25"/>
        <v>1200.3599999999999</v>
      </c>
      <c r="T179" s="125">
        <f t="shared" si="25"/>
        <v>0</v>
      </c>
      <c r="U179" s="125">
        <f t="shared" si="25"/>
        <v>383.36</v>
      </c>
      <c r="V179" s="125">
        <f t="shared" si="25"/>
        <v>0</v>
      </c>
      <c r="W179" s="125">
        <f t="shared" si="25"/>
        <v>0</v>
      </c>
      <c r="X179" s="125">
        <f t="shared" si="25"/>
        <v>0</v>
      </c>
      <c r="Y179" s="125">
        <f t="shared" si="25"/>
        <v>0</v>
      </c>
      <c r="Z179" s="125">
        <f t="shared" si="25"/>
        <v>0</v>
      </c>
      <c r="AA179" s="125">
        <f t="shared" si="25"/>
        <v>0</v>
      </c>
      <c r="AB179" s="125">
        <f t="shared" si="25"/>
        <v>0</v>
      </c>
      <c r="AC179" s="125">
        <f t="shared" si="25"/>
        <v>0</v>
      </c>
      <c r="AD179" s="125">
        <f t="shared" si="25"/>
        <v>0</v>
      </c>
      <c r="AE179" s="125">
        <f t="shared" si="25"/>
        <v>0</v>
      </c>
      <c r="AF179" s="125">
        <f t="shared" si="25"/>
        <v>0</v>
      </c>
      <c r="AG179" s="125">
        <f t="shared" si="25"/>
        <v>0</v>
      </c>
      <c r="AH179" s="125">
        <f t="shared" si="25"/>
        <v>0</v>
      </c>
      <c r="AI179" s="124"/>
    </row>
    <row r="180" spans="1:35" s="1" customFormat="1">
      <c r="A180" s="134"/>
      <c r="B180" s="149"/>
      <c r="C180" s="89"/>
      <c r="D180" s="48"/>
      <c r="E180" s="80"/>
      <c r="F180" s="90"/>
      <c r="G180" s="88"/>
      <c r="H180" s="199" t="s">
        <v>161</v>
      </c>
      <c r="I180" s="152">
        <v>43373</v>
      </c>
      <c r="J180" s="153">
        <v>1852.76</v>
      </c>
      <c r="K180" s="153">
        <v>1852.76</v>
      </c>
      <c r="L180" s="153">
        <v>1852.76</v>
      </c>
      <c r="M180" s="153"/>
      <c r="N180" s="153"/>
      <c r="O180" s="130"/>
      <c r="P180" s="130"/>
      <c r="Q180" s="130"/>
      <c r="R180" s="130"/>
      <c r="S180" s="155">
        <f>J180-O180-P180-T180</f>
        <v>0</v>
      </c>
      <c r="T180" s="153">
        <v>1852.76</v>
      </c>
      <c r="U180" s="189">
        <v>973.27</v>
      </c>
      <c r="V180" s="188" t="s">
        <v>97</v>
      </c>
      <c r="W180" s="188" t="s">
        <v>96</v>
      </c>
      <c r="AH180" s="124"/>
      <c r="AI180" s="124"/>
    </row>
    <row r="181" spans="1:35" s="1" customFormat="1">
      <c r="A181" s="131">
        <v>21</v>
      </c>
      <c r="B181" s="150" t="s">
        <v>72</v>
      </c>
      <c r="C181" s="89"/>
      <c r="D181" s="48"/>
      <c r="E181" s="80"/>
      <c r="F181" s="90"/>
      <c r="G181" s="88"/>
      <c r="H181" s="199"/>
      <c r="I181" s="152"/>
      <c r="J181" s="153"/>
      <c r="K181" s="153"/>
      <c r="L181" s="153"/>
      <c r="M181" s="153"/>
      <c r="N181" s="153"/>
      <c r="O181" s="130"/>
      <c r="P181" s="130"/>
      <c r="Q181" s="130"/>
      <c r="R181" s="130"/>
      <c r="S181" s="155"/>
      <c r="T181" s="153">
        <v>0</v>
      </c>
      <c r="AH181" s="124"/>
      <c r="AI181" s="124"/>
    </row>
    <row r="182" spans="1:35" s="1" customFormat="1">
      <c r="A182" s="140"/>
      <c r="B182" s="49"/>
      <c r="C182" s="89"/>
      <c r="D182" s="48"/>
      <c r="E182" s="80"/>
      <c r="F182" s="90"/>
      <c r="G182" s="88"/>
      <c r="H182" s="157"/>
      <c r="I182" s="161"/>
      <c r="J182" s="165"/>
      <c r="K182" s="165"/>
      <c r="L182" s="165"/>
      <c r="M182" s="165"/>
      <c r="N182" s="165"/>
      <c r="O182" s="165"/>
      <c r="P182" s="165"/>
      <c r="Q182" s="165"/>
      <c r="R182" s="165"/>
      <c r="S182" s="155">
        <f>J182-O182-P182-T182</f>
        <v>0</v>
      </c>
      <c r="T182" s="165"/>
      <c r="AH182" s="124"/>
      <c r="AI182" s="124"/>
    </row>
    <row r="183" spans="1:35" s="1" customFormat="1">
      <c r="A183" s="131"/>
      <c r="B183" s="106" t="s">
        <v>8</v>
      </c>
      <c r="C183" s="50"/>
      <c r="D183" s="48"/>
      <c r="E183" s="80"/>
      <c r="F183" s="90"/>
      <c r="G183" s="88"/>
      <c r="H183" s="157"/>
      <c r="I183" s="174"/>
      <c r="J183" s="125">
        <f t="shared" ref="J183:AH183" si="26">SUM(J180:J182)</f>
        <v>1852.76</v>
      </c>
      <c r="K183" s="125">
        <f t="shared" si="26"/>
        <v>1852.76</v>
      </c>
      <c r="L183" s="125">
        <f t="shared" si="26"/>
        <v>1852.76</v>
      </c>
      <c r="M183" s="125">
        <f t="shared" si="26"/>
        <v>0</v>
      </c>
      <c r="N183" s="125"/>
      <c r="O183" s="125">
        <f t="shared" si="26"/>
        <v>0</v>
      </c>
      <c r="P183" s="125">
        <f t="shared" si="26"/>
        <v>0</v>
      </c>
      <c r="Q183" s="125">
        <f t="shared" si="26"/>
        <v>0</v>
      </c>
      <c r="R183" s="125">
        <f t="shared" si="26"/>
        <v>0</v>
      </c>
      <c r="S183" s="125">
        <f t="shared" si="26"/>
        <v>0</v>
      </c>
      <c r="T183" s="125">
        <f t="shared" si="26"/>
        <v>1852.76</v>
      </c>
      <c r="U183" s="125">
        <f t="shared" si="26"/>
        <v>973.27</v>
      </c>
      <c r="V183" s="125">
        <f t="shared" si="26"/>
        <v>0</v>
      </c>
      <c r="W183" s="125">
        <f t="shared" si="26"/>
        <v>0</v>
      </c>
      <c r="X183" s="125">
        <f t="shared" si="26"/>
        <v>0</v>
      </c>
      <c r="Y183" s="125">
        <f t="shared" si="26"/>
        <v>0</v>
      </c>
      <c r="Z183" s="125">
        <f t="shared" si="26"/>
        <v>0</v>
      </c>
      <c r="AA183" s="125">
        <f t="shared" si="26"/>
        <v>0</v>
      </c>
      <c r="AB183" s="125">
        <f t="shared" si="26"/>
        <v>0</v>
      </c>
      <c r="AC183" s="125">
        <f t="shared" si="26"/>
        <v>0</v>
      </c>
      <c r="AD183" s="125">
        <f t="shared" si="26"/>
        <v>0</v>
      </c>
      <c r="AE183" s="125">
        <f t="shared" si="26"/>
        <v>0</v>
      </c>
      <c r="AF183" s="125">
        <f t="shared" si="26"/>
        <v>0</v>
      </c>
      <c r="AG183" s="125">
        <f t="shared" si="26"/>
        <v>0</v>
      </c>
      <c r="AH183" s="125">
        <f t="shared" si="26"/>
        <v>0</v>
      </c>
      <c r="AI183" s="124"/>
    </row>
    <row r="184" spans="1:35" s="1" customFormat="1">
      <c r="A184" s="40"/>
      <c r="B184" s="149" t="s">
        <v>113</v>
      </c>
      <c r="C184" s="89"/>
      <c r="D184" s="48"/>
      <c r="E184" s="80"/>
      <c r="F184" s="90"/>
      <c r="G184" s="88"/>
      <c r="H184" s="157">
        <v>509</v>
      </c>
      <c r="I184" s="152">
        <v>43343</v>
      </c>
      <c r="J184" s="166">
        <v>547.62</v>
      </c>
      <c r="K184" s="166">
        <v>547.62</v>
      </c>
      <c r="L184" s="166"/>
      <c r="M184" s="166">
        <v>547.62</v>
      </c>
      <c r="N184" s="166"/>
      <c r="O184" s="166"/>
      <c r="P184" s="166"/>
      <c r="Q184" s="166"/>
      <c r="R184" s="166"/>
      <c r="S184" s="155">
        <f>J184-O184-P184-T184</f>
        <v>547.62</v>
      </c>
      <c r="T184" s="166">
        <v>0</v>
      </c>
      <c r="U184" s="189">
        <v>4555.84</v>
      </c>
      <c r="V184" s="188" t="s">
        <v>106</v>
      </c>
      <c r="W184" s="188" t="s">
        <v>104</v>
      </c>
      <c r="AH184" s="124"/>
      <c r="AI184" s="124"/>
    </row>
    <row r="185" spans="1:35" s="1" customFormat="1">
      <c r="A185" s="135">
        <v>22</v>
      </c>
      <c r="B185" s="150" t="s">
        <v>114</v>
      </c>
      <c r="C185" s="89"/>
      <c r="D185" s="48"/>
      <c r="E185" s="80"/>
      <c r="F185" s="90"/>
      <c r="G185" s="88"/>
      <c r="H185" s="157"/>
      <c r="I185" s="152"/>
      <c r="J185" s="166"/>
      <c r="K185" s="166"/>
      <c r="L185" s="166"/>
      <c r="M185" s="166"/>
      <c r="N185" s="166"/>
      <c r="O185" s="166"/>
      <c r="P185" s="166"/>
      <c r="Q185" s="166"/>
      <c r="R185" s="166"/>
      <c r="S185" s="155"/>
      <c r="T185" s="166"/>
      <c r="AH185" s="124"/>
      <c r="AI185" s="124"/>
    </row>
    <row r="186" spans="1:35" s="1" customFormat="1">
      <c r="A186" s="48"/>
      <c r="B186" s="49"/>
      <c r="C186" s="89"/>
      <c r="D186" s="48"/>
      <c r="E186" s="80"/>
      <c r="F186" s="90"/>
      <c r="G186" s="88"/>
      <c r="H186" s="157"/>
      <c r="I186" s="152"/>
      <c r="J186" s="166"/>
      <c r="K186" s="166"/>
      <c r="L186" s="166"/>
      <c r="M186" s="166"/>
      <c r="N186" s="166"/>
      <c r="O186" s="166"/>
      <c r="P186" s="166"/>
      <c r="Q186" s="166"/>
      <c r="R186" s="166"/>
      <c r="S186" s="155"/>
      <c r="T186" s="166"/>
      <c r="AH186" s="124"/>
      <c r="AI186" s="124"/>
    </row>
    <row r="187" spans="1:35" s="1" customFormat="1">
      <c r="A187" s="131"/>
      <c r="B187" s="149" t="s">
        <v>8</v>
      </c>
      <c r="C187" s="50"/>
      <c r="D187" s="48"/>
      <c r="E187" s="80"/>
      <c r="F187" s="90"/>
      <c r="G187" s="88"/>
      <c r="H187" s="157"/>
      <c r="I187" s="174"/>
      <c r="J187" s="125">
        <f>SUM(J184:J186)</f>
        <v>547.62</v>
      </c>
      <c r="K187" s="125">
        <f t="shared" ref="K187:AH187" si="27">SUM(K184:K186)</f>
        <v>547.62</v>
      </c>
      <c r="L187" s="125">
        <f t="shared" si="27"/>
        <v>0</v>
      </c>
      <c r="M187" s="125">
        <f t="shared" si="27"/>
        <v>547.62</v>
      </c>
      <c r="N187" s="125"/>
      <c r="O187" s="125">
        <f t="shared" si="27"/>
        <v>0</v>
      </c>
      <c r="P187" s="125">
        <f t="shared" si="27"/>
        <v>0</v>
      </c>
      <c r="Q187" s="125">
        <f t="shared" si="27"/>
        <v>0</v>
      </c>
      <c r="R187" s="125">
        <f t="shared" si="27"/>
        <v>0</v>
      </c>
      <c r="S187" s="125">
        <f t="shared" si="27"/>
        <v>547.62</v>
      </c>
      <c r="T187" s="125">
        <f t="shared" si="27"/>
        <v>0</v>
      </c>
      <c r="U187" s="125">
        <f t="shared" si="27"/>
        <v>4555.84</v>
      </c>
      <c r="V187" s="125">
        <f t="shared" si="27"/>
        <v>0</v>
      </c>
      <c r="W187" s="125">
        <f t="shared" si="27"/>
        <v>0</v>
      </c>
      <c r="X187" s="125">
        <f t="shared" si="27"/>
        <v>0</v>
      </c>
      <c r="Y187" s="125">
        <f t="shared" si="27"/>
        <v>0</v>
      </c>
      <c r="Z187" s="125">
        <f t="shared" si="27"/>
        <v>0</v>
      </c>
      <c r="AA187" s="125">
        <f t="shared" si="27"/>
        <v>0</v>
      </c>
      <c r="AB187" s="125">
        <f t="shared" si="27"/>
        <v>0</v>
      </c>
      <c r="AC187" s="125">
        <f t="shared" si="27"/>
        <v>0</v>
      </c>
      <c r="AD187" s="125">
        <f t="shared" si="27"/>
        <v>0</v>
      </c>
      <c r="AE187" s="125">
        <f t="shared" si="27"/>
        <v>0</v>
      </c>
      <c r="AF187" s="125">
        <f t="shared" si="27"/>
        <v>0</v>
      </c>
      <c r="AG187" s="125">
        <f t="shared" si="27"/>
        <v>0</v>
      </c>
      <c r="AH187" s="125">
        <f t="shared" si="27"/>
        <v>0</v>
      </c>
      <c r="AI187" s="124"/>
    </row>
    <row r="188" spans="1:35" s="1" customFormat="1">
      <c r="A188" s="134"/>
      <c r="B188" s="149"/>
      <c r="C188" s="89"/>
      <c r="D188" s="48"/>
      <c r="E188" s="80"/>
      <c r="F188" s="90"/>
      <c r="G188" s="88"/>
      <c r="H188" s="157">
        <v>2592</v>
      </c>
      <c r="I188" s="152">
        <v>43371</v>
      </c>
      <c r="J188" s="166">
        <v>4153.1400000000003</v>
      </c>
      <c r="K188" s="166">
        <v>4153.1400000000003</v>
      </c>
      <c r="L188" s="166">
        <v>4153.1400000000003</v>
      </c>
      <c r="M188" s="166"/>
      <c r="N188" s="166"/>
      <c r="O188" s="166"/>
      <c r="P188" s="166"/>
      <c r="Q188" s="166"/>
      <c r="R188" s="166"/>
      <c r="S188" s="155">
        <f>J188-O188-P188-T188</f>
        <v>0</v>
      </c>
      <c r="T188" s="166">
        <v>4153.1400000000003</v>
      </c>
      <c r="U188" s="188" t="s">
        <v>90</v>
      </c>
      <c r="V188" s="189">
        <v>2134.3200000000002</v>
      </c>
      <c r="W188" s="188" t="s">
        <v>89</v>
      </c>
      <c r="X188" s="188" t="s">
        <v>88</v>
      </c>
      <c r="Y188" s="189">
        <v>2134.3200000000002</v>
      </c>
      <c r="Z188" s="188" t="s">
        <v>87</v>
      </c>
      <c r="AA188" s="188" t="s">
        <v>86</v>
      </c>
      <c r="AH188" s="124"/>
      <c r="AI188" s="124"/>
    </row>
    <row r="189" spans="1:35" s="1" customFormat="1">
      <c r="A189" s="131">
        <v>23</v>
      </c>
      <c r="B189" s="210" t="s">
        <v>166</v>
      </c>
      <c r="C189" s="89"/>
      <c r="D189" s="48"/>
      <c r="E189" s="80"/>
      <c r="F189" s="90"/>
      <c r="G189" s="88"/>
      <c r="H189" s="157"/>
      <c r="I189" s="211"/>
      <c r="J189" s="166"/>
      <c r="K189" s="166"/>
      <c r="L189" s="166"/>
      <c r="M189" s="166"/>
      <c r="N189" s="166"/>
      <c r="O189" s="166"/>
      <c r="P189" s="166"/>
      <c r="Q189" s="166"/>
      <c r="R189" s="166"/>
      <c r="S189" s="155">
        <f>J189-O189-P189-T189</f>
        <v>0</v>
      </c>
      <c r="T189" s="153"/>
      <c r="AH189" s="124"/>
      <c r="AI189" s="124"/>
    </row>
    <row r="190" spans="1:35" s="1" customFormat="1">
      <c r="A190" s="140"/>
      <c r="B190" s="49"/>
      <c r="C190" s="89"/>
      <c r="D190" s="48"/>
      <c r="E190" s="80"/>
      <c r="F190" s="90"/>
      <c r="G190" s="88"/>
      <c r="H190" s="157"/>
      <c r="I190" s="174"/>
      <c r="J190" s="166"/>
      <c r="K190" s="166"/>
      <c r="L190" s="166"/>
      <c r="M190" s="166"/>
      <c r="N190" s="166"/>
      <c r="O190" s="166"/>
      <c r="P190" s="166"/>
      <c r="Q190" s="166"/>
      <c r="R190" s="166"/>
      <c r="S190" s="155">
        <f>J190-O190-P190-T190</f>
        <v>0</v>
      </c>
      <c r="T190" s="166"/>
      <c r="AH190" s="124"/>
      <c r="AI190" s="124"/>
    </row>
    <row r="191" spans="1:35" s="1" customFormat="1">
      <c r="A191" s="131"/>
      <c r="B191" s="23" t="s">
        <v>8</v>
      </c>
      <c r="C191" s="50"/>
      <c r="D191" s="48"/>
      <c r="E191" s="80"/>
      <c r="F191" s="90"/>
      <c r="G191" s="88"/>
      <c r="H191" s="157"/>
      <c r="I191" s="174"/>
      <c r="J191" s="125">
        <f>SUM(J188:J190)</f>
        <v>4153.1400000000003</v>
      </c>
      <c r="K191" s="125">
        <f t="shared" ref="K191:T191" si="28">SUM(K188:K190)</f>
        <v>4153.1400000000003</v>
      </c>
      <c r="L191" s="125">
        <f t="shared" si="28"/>
        <v>4153.1400000000003</v>
      </c>
      <c r="M191" s="125">
        <f t="shared" si="28"/>
        <v>0</v>
      </c>
      <c r="N191" s="125"/>
      <c r="O191" s="125">
        <f t="shared" si="28"/>
        <v>0</v>
      </c>
      <c r="P191" s="125">
        <f t="shared" si="28"/>
        <v>0</v>
      </c>
      <c r="Q191" s="125"/>
      <c r="R191" s="125">
        <f t="shared" si="28"/>
        <v>0</v>
      </c>
      <c r="S191" s="125">
        <f t="shared" si="28"/>
        <v>0</v>
      </c>
      <c r="T191" s="125">
        <f t="shared" si="28"/>
        <v>4153.1400000000003</v>
      </c>
      <c r="AH191" s="124"/>
      <c r="AI191" s="124"/>
    </row>
    <row r="192" spans="1:35" s="1" customFormat="1" ht="15.75" customHeight="1">
      <c r="A192" s="134"/>
      <c r="B192" s="149"/>
      <c r="C192" s="89"/>
      <c r="D192" s="48"/>
      <c r="E192" s="80"/>
      <c r="F192" s="90"/>
      <c r="G192" s="88"/>
      <c r="H192" s="157">
        <v>23268</v>
      </c>
      <c r="I192" s="152">
        <v>43343</v>
      </c>
      <c r="J192" s="166">
        <v>161.33000000000001</v>
      </c>
      <c r="K192" s="166">
        <v>161.33000000000001</v>
      </c>
      <c r="L192" s="166"/>
      <c r="M192" s="166">
        <v>161.33000000000001</v>
      </c>
      <c r="N192" s="166"/>
      <c r="O192" s="166"/>
      <c r="P192" s="166"/>
      <c r="Q192" s="166"/>
      <c r="R192" s="166"/>
      <c r="S192" s="155">
        <f>J192-O192-P192-T192</f>
        <v>161.33000000000001</v>
      </c>
      <c r="T192" s="166">
        <v>0</v>
      </c>
      <c r="AH192" s="124"/>
      <c r="AI192" s="124"/>
    </row>
    <row r="193" spans="1:35" s="1" customFormat="1">
      <c r="A193" s="131">
        <v>24</v>
      </c>
      <c r="B193" s="150" t="s">
        <v>130</v>
      </c>
      <c r="C193" s="89"/>
      <c r="D193" s="48"/>
      <c r="E193" s="80"/>
      <c r="F193" s="90"/>
      <c r="G193" s="88"/>
      <c r="H193" s="157">
        <v>23274</v>
      </c>
      <c r="I193" s="152">
        <v>43371</v>
      </c>
      <c r="J193" s="166">
        <v>161.33000000000001</v>
      </c>
      <c r="K193" s="166">
        <v>161.33000000000001</v>
      </c>
      <c r="L193" s="166">
        <v>161.33000000000001</v>
      </c>
      <c r="M193" s="166"/>
      <c r="N193" s="166"/>
      <c r="O193" s="166"/>
      <c r="P193" s="166"/>
      <c r="Q193" s="166"/>
      <c r="R193" s="166"/>
      <c r="S193" s="155">
        <f>J193-O193-P193-T193</f>
        <v>161.33000000000001</v>
      </c>
      <c r="T193" s="166">
        <v>0</v>
      </c>
      <c r="AH193" s="124"/>
      <c r="AI193" s="124"/>
    </row>
    <row r="194" spans="1:35" s="1" customFormat="1">
      <c r="A194" s="140"/>
      <c r="B194" s="49"/>
      <c r="C194" s="89"/>
      <c r="D194" s="48"/>
      <c r="E194" s="80"/>
      <c r="F194" s="90"/>
      <c r="G194" s="88"/>
      <c r="H194" s="157"/>
      <c r="I194" s="174"/>
      <c r="J194" s="166"/>
      <c r="K194" s="166"/>
      <c r="L194" s="166"/>
      <c r="M194" s="166"/>
      <c r="N194" s="166"/>
      <c r="O194" s="166"/>
      <c r="P194" s="166"/>
      <c r="Q194" s="166"/>
      <c r="R194" s="166"/>
      <c r="S194" s="155">
        <f>J194-O194-P194-T194</f>
        <v>0</v>
      </c>
      <c r="T194" s="166"/>
      <c r="AH194" s="124"/>
      <c r="AI194" s="124"/>
    </row>
    <row r="195" spans="1:35" s="1" customFormat="1">
      <c r="A195" s="134"/>
      <c r="B195" s="149" t="s">
        <v>8</v>
      </c>
      <c r="C195" s="50"/>
      <c r="D195" s="48"/>
      <c r="E195" s="80"/>
      <c r="F195" s="90"/>
      <c r="G195" s="88"/>
      <c r="H195" s="157"/>
      <c r="I195" s="174"/>
      <c r="J195" s="125">
        <f>SUM(J192:J194)</f>
        <v>322.66000000000003</v>
      </c>
      <c r="K195" s="125">
        <f t="shared" ref="K195:T195" si="29">SUM(K192:K194)</f>
        <v>322.66000000000003</v>
      </c>
      <c r="L195" s="125">
        <f t="shared" si="29"/>
        <v>161.33000000000001</v>
      </c>
      <c r="M195" s="125">
        <f t="shared" si="29"/>
        <v>161.33000000000001</v>
      </c>
      <c r="N195" s="125"/>
      <c r="O195" s="125">
        <f t="shared" si="29"/>
        <v>0</v>
      </c>
      <c r="P195" s="125">
        <f t="shared" si="29"/>
        <v>0</v>
      </c>
      <c r="Q195" s="125"/>
      <c r="R195" s="125">
        <f t="shared" si="29"/>
        <v>0</v>
      </c>
      <c r="S195" s="125">
        <f t="shared" si="29"/>
        <v>322.66000000000003</v>
      </c>
      <c r="T195" s="125">
        <f t="shared" si="29"/>
        <v>0</v>
      </c>
      <c r="AH195" s="124"/>
      <c r="AI195" s="124"/>
    </row>
    <row r="196" spans="1:35" s="1" customFormat="1">
      <c r="A196" s="134"/>
      <c r="B196" s="22"/>
      <c r="C196" s="89"/>
      <c r="D196" s="48"/>
      <c r="E196" s="80"/>
      <c r="F196" s="90"/>
      <c r="G196" s="88"/>
      <c r="H196" s="157">
        <v>1276</v>
      </c>
      <c r="I196" s="152">
        <v>43335</v>
      </c>
      <c r="J196" s="166">
        <v>2592.33</v>
      </c>
      <c r="K196" s="166">
        <v>2592.33</v>
      </c>
      <c r="L196" s="125"/>
      <c r="M196" s="166">
        <v>2592.33</v>
      </c>
      <c r="N196" s="166"/>
      <c r="O196" s="125"/>
      <c r="P196" s="125"/>
      <c r="Q196" s="125"/>
      <c r="R196" s="125"/>
      <c r="S196" s="155">
        <f>J196-O196-P196-T196</f>
        <v>2592.33</v>
      </c>
      <c r="T196" s="166">
        <v>0</v>
      </c>
      <c r="AH196" s="124"/>
      <c r="AI196" s="124"/>
    </row>
    <row r="197" spans="1:35" s="1" customFormat="1">
      <c r="A197" s="131">
        <v>25</v>
      </c>
      <c r="B197" s="106" t="s">
        <v>138</v>
      </c>
      <c r="C197" s="89"/>
      <c r="D197" s="48"/>
      <c r="E197" s="80"/>
      <c r="F197" s="90"/>
      <c r="G197" s="88"/>
      <c r="H197" s="157"/>
      <c r="I197" s="174"/>
      <c r="J197" s="125"/>
      <c r="K197" s="125"/>
      <c r="L197" s="125"/>
      <c r="M197" s="125"/>
      <c r="N197" s="125"/>
      <c r="O197" s="125"/>
      <c r="P197" s="125"/>
      <c r="Q197" s="125"/>
      <c r="R197" s="125"/>
      <c r="S197" s="155">
        <f>J197-O197-P197-T197</f>
        <v>0</v>
      </c>
      <c r="T197" s="125"/>
      <c r="AH197" s="124"/>
      <c r="AI197" s="124"/>
    </row>
    <row r="198" spans="1:35" s="1" customFormat="1">
      <c r="A198" s="140"/>
      <c r="B198" s="106"/>
      <c r="C198" s="89"/>
      <c r="D198" s="48"/>
      <c r="E198" s="80"/>
      <c r="F198" s="90"/>
      <c r="G198" s="88"/>
      <c r="H198" s="157"/>
      <c r="I198" s="174"/>
      <c r="J198" s="125"/>
      <c r="K198" s="125"/>
      <c r="L198" s="125"/>
      <c r="M198" s="125"/>
      <c r="N198" s="125"/>
      <c r="O198" s="125"/>
      <c r="P198" s="125"/>
      <c r="Q198" s="125"/>
      <c r="R198" s="125"/>
      <c r="S198" s="155">
        <f>J198-O198-P198-T198</f>
        <v>0</v>
      </c>
      <c r="T198" s="125"/>
      <c r="AH198" s="124"/>
      <c r="AI198" s="124"/>
    </row>
    <row r="199" spans="1:35" s="1" customFormat="1">
      <c r="A199" s="131"/>
      <c r="B199" s="149" t="s">
        <v>8</v>
      </c>
      <c r="C199" s="50"/>
      <c r="D199" s="48"/>
      <c r="E199" s="80"/>
      <c r="F199" s="90"/>
      <c r="G199" s="88"/>
      <c r="H199" s="157"/>
      <c r="I199" s="174"/>
      <c r="J199" s="125">
        <f>SUM(J196:J198)</f>
        <v>2592.33</v>
      </c>
      <c r="K199" s="125">
        <f t="shared" ref="K199:T199" si="30">SUM(K196:K198)</f>
        <v>2592.33</v>
      </c>
      <c r="L199" s="125">
        <f t="shared" si="30"/>
        <v>0</v>
      </c>
      <c r="M199" s="125">
        <f t="shared" si="30"/>
        <v>2592.33</v>
      </c>
      <c r="N199" s="125"/>
      <c r="O199" s="125">
        <f t="shared" si="30"/>
        <v>0</v>
      </c>
      <c r="P199" s="125">
        <f t="shared" si="30"/>
        <v>0</v>
      </c>
      <c r="Q199" s="125"/>
      <c r="R199" s="125">
        <f t="shared" si="30"/>
        <v>0</v>
      </c>
      <c r="S199" s="125">
        <f t="shared" si="30"/>
        <v>2592.33</v>
      </c>
      <c r="T199" s="125">
        <f t="shared" si="30"/>
        <v>0</v>
      </c>
      <c r="AH199" s="124"/>
      <c r="AI199" s="124"/>
    </row>
    <row r="200" spans="1:35" s="1" customFormat="1" hidden="1">
      <c r="A200" s="134"/>
      <c r="B200" s="149"/>
      <c r="C200" s="89"/>
      <c r="D200" s="48"/>
      <c r="E200" s="80"/>
      <c r="F200" s="90"/>
      <c r="G200" s="88"/>
      <c r="H200" s="157"/>
      <c r="I200" s="152"/>
      <c r="J200" s="166"/>
      <c r="K200" s="166"/>
      <c r="L200" s="166"/>
      <c r="M200" s="125"/>
      <c r="N200" s="125"/>
      <c r="O200" s="125"/>
      <c r="P200" s="125"/>
      <c r="Q200" s="125"/>
      <c r="R200" s="125"/>
      <c r="S200" s="155"/>
      <c r="T200" s="166">
        <v>0</v>
      </c>
      <c r="AH200" s="124"/>
      <c r="AI200" s="124"/>
    </row>
    <row r="201" spans="1:35" s="1" customFormat="1" hidden="1">
      <c r="A201" s="131">
        <v>26</v>
      </c>
      <c r="B201" s="150" t="s">
        <v>132</v>
      </c>
      <c r="C201" s="89"/>
      <c r="D201" s="48"/>
      <c r="E201" s="80"/>
      <c r="F201" s="90"/>
      <c r="G201" s="88"/>
      <c r="H201" s="157"/>
      <c r="I201" s="152"/>
      <c r="J201" s="166"/>
      <c r="K201" s="166"/>
      <c r="L201" s="166"/>
      <c r="M201" s="125"/>
      <c r="N201" s="125"/>
      <c r="O201" s="125"/>
      <c r="P201" s="125"/>
      <c r="Q201" s="125"/>
      <c r="R201" s="125"/>
      <c r="S201" s="155"/>
      <c r="T201" s="166"/>
      <c r="AH201" s="124"/>
      <c r="AI201" s="124"/>
    </row>
    <row r="202" spans="1:35" s="1" customFormat="1" hidden="1">
      <c r="A202" s="140"/>
      <c r="B202" s="49"/>
      <c r="C202" s="89"/>
      <c r="D202" s="48"/>
      <c r="E202" s="80"/>
      <c r="F202" s="90"/>
      <c r="G202" s="88"/>
      <c r="H202" s="157"/>
      <c r="I202" s="174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AH202" s="124"/>
      <c r="AI202" s="124"/>
    </row>
    <row r="203" spans="1:35" s="1" customFormat="1" hidden="1">
      <c r="A203" s="140"/>
      <c r="B203" s="49"/>
      <c r="C203" s="50"/>
      <c r="D203" s="48"/>
      <c r="E203" s="80"/>
      <c r="F203" s="90"/>
      <c r="G203" s="88"/>
      <c r="H203" s="157"/>
      <c r="I203" s="174"/>
      <c r="J203" s="125">
        <f>SUM(J200:J202)</f>
        <v>0</v>
      </c>
      <c r="K203" s="125">
        <f t="shared" ref="K203:T203" si="31">SUM(K200:K202)</f>
        <v>0</v>
      </c>
      <c r="L203" s="125">
        <f t="shared" si="31"/>
        <v>0</v>
      </c>
      <c r="M203" s="125">
        <f t="shared" si="31"/>
        <v>0</v>
      </c>
      <c r="N203" s="125"/>
      <c r="O203" s="125">
        <f t="shared" si="31"/>
        <v>0</v>
      </c>
      <c r="P203" s="125">
        <f t="shared" si="31"/>
        <v>0</v>
      </c>
      <c r="Q203" s="125">
        <f t="shared" si="31"/>
        <v>0</v>
      </c>
      <c r="R203" s="125">
        <f t="shared" si="31"/>
        <v>0</v>
      </c>
      <c r="S203" s="125">
        <f t="shared" si="31"/>
        <v>0</v>
      </c>
      <c r="T203" s="125">
        <f t="shared" si="31"/>
        <v>0</v>
      </c>
      <c r="AH203" s="124"/>
      <c r="AI203" s="124"/>
    </row>
    <row r="204" spans="1:35" s="1" customFormat="1" hidden="1">
      <c r="A204" s="184"/>
      <c r="B204" s="22" t="s">
        <v>136</v>
      </c>
      <c r="C204" s="50"/>
      <c r="D204" s="48"/>
      <c r="E204" s="80"/>
      <c r="F204" s="90"/>
      <c r="G204" s="88"/>
      <c r="H204" s="157"/>
      <c r="I204" s="152"/>
      <c r="J204" s="166"/>
      <c r="K204" s="166"/>
      <c r="L204" s="166"/>
      <c r="M204" s="125"/>
      <c r="N204" s="125"/>
      <c r="O204" s="125"/>
      <c r="P204" s="125"/>
      <c r="Q204" s="125"/>
      <c r="R204" s="125"/>
      <c r="S204" s="155"/>
      <c r="T204" s="166"/>
      <c r="AH204" s="124"/>
      <c r="AI204" s="124"/>
    </row>
    <row r="205" spans="1:35" s="1" customFormat="1" hidden="1">
      <c r="A205" s="183">
        <v>27</v>
      </c>
      <c r="B205" s="106" t="s">
        <v>137</v>
      </c>
      <c r="C205" s="50"/>
      <c r="D205" s="48"/>
      <c r="E205" s="80"/>
      <c r="F205" s="90"/>
      <c r="G205" s="88"/>
      <c r="H205" s="157"/>
      <c r="I205" s="174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AH205" s="124"/>
      <c r="AI205" s="124"/>
    </row>
    <row r="206" spans="1:35" s="1" customFormat="1" hidden="1">
      <c r="A206" s="207"/>
      <c r="B206" s="106"/>
      <c r="C206" s="50"/>
      <c r="D206" s="48"/>
      <c r="E206" s="80"/>
      <c r="F206" s="90"/>
      <c r="G206" s="88"/>
      <c r="H206" s="157"/>
      <c r="I206" s="174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AH206" s="124"/>
      <c r="AI206" s="124"/>
    </row>
    <row r="207" spans="1:35" s="1" customFormat="1" hidden="1">
      <c r="A207" s="185"/>
      <c r="B207" s="106"/>
      <c r="C207" s="50"/>
      <c r="D207" s="48"/>
      <c r="E207" s="80"/>
      <c r="F207" s="90"/>
      <c r="G207" s="88"/>
      <c r="H207" s="157"/>
      <c r="I207" s="174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AH207" s="124"/>
      <c r="AI207" s="124"/>
    </row>
    <row r="208" spans="1:35" s="1" customFormat="1" hidden="1">
      <c r="A208" s="21"/>
      <c r="B208" s="23" t="s">
        <v>8</v>
      </c>
      <c r="C208" s="50"/>
      <c r="D208" s="48"/>
      <c r="E208" s="80"/>
      <c r="F208" s="90"/>
      <c r="G208" s="88"/>
      <c r="H208" s="157"/>
      <c r="I208" s="174"/>
      <c r="J208" s="125">
        <f>SUM(J204:J207)</f>
        <v>0</v>
      </c>
      <c r="K208" s="125">
        <f t="shared" ref="K208:T208" si="32">SUM(K204:K207)</f>
        <v>0</v>
      </c>
      <c r="L208" s="125">
        <f t="shared" si="32"/>
        <v>0</v>
      </c>
      <c r="M208" s="125">
        <f t="shared" si="32"/>
        <v>0</v>
      </c>
      <c r="N208" s="125"/>
      <c r="O208" s="125">
        <f t="shared" si="32"/>
        <v>0</v>
      </c>
      <c r="P208" s="125">
        <f t="shared" si="32"/>
        <v>0</v>
      </c>
      <c r="Q208" s="125">
        <f t="shared" si="32"/>
        <v>0</v>
      </c>
      <c r="R208" s="125">
        <f t="shared" si="32"/>
        <v>0</v>
      </c>
      <c r="S208" s="125">
        <f t="shared" si="32"/>
        <v>0</v>
      </c>
      <c r="T208" s="125">
        <f t="shared" si="32"/>
        <v>0</v>
      </c>
      <c r="AH208" s="124"/>
      <c r="AI208" s="124"/>
    </row>
    <row r="209" spans="1:35" s="1" customFormat="1">
      <c r="A209" s="203"/>
      <c r="B209" s="205"/>
      <c r="C209" s="89"/>
      <c r="D209" s="48"/>
      <c r="E209" s="80"/>
      <c r="F209" s="90"/>
      <c r="G209" s="88"/>
      <c r="H209" s="157">
        <v>61</v>
      </c>
      <c r="I209" s="152">
        <v>43367</v>
      </c>
      <c r="J209" s="166">
        <v>886.33</v>
      </c>
      <c r="K209" s="166">
        <v>886.33</v>
      </c>
      <c r="L209" s="166">
        <v>886.33</v>
      </c>
      <c r="M209" s="125"/>
      <c r="N209" s="125"/>
      <c r="O209" s="125"/>
      <c r="P209" s="125"/>
      <c r="Q209" s="125"/>
      <c r="R209" s="125"/>
      <c r="S209" s="155">
        <f>J209-O209-P209-T209</f>
        <v>886.33</v>
      </c>
      <c r="T209" s="166">
        <v>0</v>
      </c>
      <c r="AH209" s="124"/>
      <c r="AI209" s="124"/>
    </row>
    <row r="210" spans="1:35" s="1" customFormat="1">
      <c r="A210" s="202">
        <v>26</v>
      </c>
      <c r="B210" s="206" t="s">
        <v>156</v>
      </c>
      <c r="C210" s="89"/>
      <c r="D210" s="48"/>
      <c r="E210" s="80"/>
      <c r="F210" s="90"/>
      <c r="G210" s="88"/>
      <c r="H210" s="157"/>
      <c r="I210" s="174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AH210" s="124"/>
      <c r="AI210" s="124"/>
    </row>
    <row r="211" spans="1:35" s="1" customFormat="1">
      <c r="A211" s="204"/>
      <c r="B211" s="49"/>
      <c r="C211" s="89"/>
      <c r="D211" s="48"/>
      <c r="E211" s="80"/>
      <c r="F211" s="90"/>
      <c r="G211" s="88"/>
      <c r="H211" s="157"/>
      <c r="I211" s="174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AH211" s="124"/>
      <c r="AI211" s="124"/>
    </row>
    <row r="212" spans="1:35" s="1" customFormat="1">
      <c r="A212" s="21"/>
      <c r="B212" s="209" t="s">
        <v>8</v>
      </c>
      <c r="C212" s="50"/>
      <c r="D212" s="48"/>
      <c r="E212" s="80"/>
      <c r="F212" s="90"/>
      <c r="G212" s="88"/>
      <c r="H212" s="157"/>
      <c r="I212" s="174"/>
      <c r="J212" s="125">
        <f>SUM(J209:J211)</f>
        <v>886.33</v>
      </c>
      <c r="K212" s="125">
        <f t="shared" ref="K212:T212" si="33">SUM(K209:K211)</f>
        <v>886.33</v>
      </c>
      <c r="L212" s="125">
        <f t="shared" si="33"/>
        <v>886.33</v>
      </c>
      <c r="M212" s="125">
        <f t="shared" si="33"/>
        <v>0</v>
      </c>
      <c r="N212" s="125"/>
      <c r="O212" s="125">
        <f t="shared" si="33"/>
        <v>0</v>
      </c>
      <c r="P212" s="125">
        <f t="shared" si="33"/>
        <v>0</v>
      </c>
      <c r="Q212" s="125">
        <f t="shared" si="33"/>
        <v>0</v>
      </c>
      <c r="R212" s="125">
        <f t="shared" si="33"/>
        <v>0</v>
      </c>
      <c r="S212" s="125">
        <f t="shared" si="33"/>
        <v>886.33</v>
      </c>
      <c r="T212" s="125">
        <f t="shared" si="33"/>
        <v>0</v>
      </c>
      <c r="U212" s="125">
        <f t="shared" ref="U212:AH212" si="34">SUM(U203:U205)</f>
        <v>0</v>
      </c>
      <c r="V212" s="125">
        <f t="shared" si="34"/>
        <v>0</v>
      </c>
      <c r="W212" s="125">
        <f t="shared" si="34"/>
        <v>0</v>
      </c>
      <c r="X212" s="125">
        <f t="shared" si="34"/>
        <v>0</v>
      </c>
      <c r="Y212" s="125">
        <f t="shared" si="34"/>
        <v>0</v>
      </c>
      <c r="Z212" s="125">
        <f t="shared" si="34"/>
        <v>0</v>
      </c>
      <c r="AA212" s="125">
        <f t="shared" si="34"/>
        <v>0</v>
      </c>
      <c r="AB212" s="125">
        <f t="shared" si="34"/>
        <v>0</v>
      </c>
      <c r="AC212" s="125">
        <f t="shared" si="34"/>
        <v>0</v>
      </c>
      <c r="AD212" s="125">
        <f t="shared" si="34"/>
        <v>0</v>
      </c>
      <c r="AE212" s="125">
        <f t="shared" si="34"/>
        <v>0</v>
      </c>
      <c r="AF212" s="125">
        <f t="shared" si="34"/>
        <v>0</v>
      </c>
      <c r="AG212" s="125">
        <f t="shared" si="34"/>
        <v>0</v>
      </c>
      <c r="AH212" s="125">
        <f t="shared" si="34"/>
        <v>0</v>
      </c>
      <c r="AI212" s="124"/>
    </row>
    <row r="213" spans="1:35" s="1" customFormat="1">
      <c r="A213" s="121"/>
      <c r="B213" s="208"/>
      <c r="C213" s="89"/>
      <c r="D213" s="48"/>
      <c r="E213" s="80"/>
      <c r="F213" s="90"/>
      <c r="G213" s="88"/>
      <c r="H213" s="157">
        <v>1396</v>
      </c>
      <c r="I213" s="152">
        <v>43363</v>
      </c>
      <c r="J213" s="125">
        <v>2016.7</v>
      </c>
      <c r="K213" s="125">
        <v>2016.7</v>
      </c>
      <c r="L213" s="125">
        <v>2016.7</v>
      </c>
      <c r="M213" s="125"/>
      <c r="N213" s="125"/>
      <c r="O213" s="125"/>
      <c r="P213" s="125"/>
      <c r="Q213" s="125"/>
      <c r="R213" s="125"/>
      <c r="S213" s="155">
        <f>J213-O213-P213-T213</f>
        <v>2016.7</v>
      </c>
      <c r="T213" s="166">
        <v>0</v>
      </c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4"/>
    </row>
    <row r="214" spans="1:35" s="1" customFormat="1">
      <c r="A214" s="121">
        <v>27</v>
      </c>
      <c r="B214" s="209" t="s">
        <v>160</v>
      </c>
      <c r="C214" s="89"/>
      <c r="D214" s="48"/>
      <c r="E214" s="80"/>
      <c r="F214" s="90"/>
      <c r="G214" s="88"/>
      <c r="H214" s="157"/>
      <c r="I214" s="174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4"/>
    </row>
    <row r="215" spans="1:35" s="1" customFormat="1">
      <c r="A215" s="48"/>
      <c r="B215" s="49"/>
      <c r="C215" s="89"/>
      <c r="D215" s="48"/>
      <c r="E215" s="80"/>
      <c r="F215" s="90"/>
      <c r="G215" s="88"/>
      <c r="H215" s="157"/>
      <c r="I215" s="174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4"/>
    </row>
    <row r="216" spans="1:35" s="1" customFormat="1">
      <c r="A216" s="204"/>
      <c r="B216" s="23" t="s">
        <v>8</v>
      </c>
      <c r="C216" s="50"/>
      <c r="D216" s="48"/>
      <c r="E216" s="80"/>
      <c r="F216" s="90"/>
      <c r="G216" s="88"/>
      <c r="H216" s="157"/>
      <c r="I216" s="174"/>
      <c r="J216" s="125">
        <f>SUM(J213:J215)</f>
        <v>2016.7</v>
      </c>
      <c r="K216" s="125">
        <f t="shared" ref="K216:S216" si="35">SUM(K213:K215)</f>
        <v>2016.7</v>
      </c>
      <c r="L216" s="125">
        <f t="shared" si="35"/>
        <v>2016.7</v>
      </c>
      <c r="M216" s="125">
        <f t="shared" si="35"/>
        <v>0</v>
      </c>
      <c r="N216" s="125"/>
      <c r="O216" s="125">
        <f t="shared" si="35"/>
        <v>0</v>
      </c>
      <c r="P216" s="125">
        <f t="shared" si="35"/>
        <v>0</v>
      </c>
      <c r="Q216" s="125">
        <f t="shared" si="35"/>
        <v>0</v>
      </c>
      <c r="R216" s="125">
        <f t="shared" si="35"/>
        <v>0</v>
      </c>
      <c r="S216" s="125">
        <f t="shared" si="35"/>
        <v>2016.7</v>
      </c>
      <c r="T216" s="125">
        <v>0</v>
      </c>
      <c r="U216" s="125">
        <f t="shared" ref="U216:AH216" si="36">SUM(U204:U207)</f>
        <v>0</v>
      </c>
      <c r="V216" s="125">
        <f t="shared" si="36"/>
        <v>0</v>
      </c>
      <c r="W216" s="125">
        <f t="shared" si="36"/>
        <v>0</v>
      </c>
      <c r="X216" s="125">
        <f t="shared" si="36"/>
        <v>0</v>
      </c>
      <c r="Y216" s="125">
        <f t="shared" si="36"/>
        <v>0</v>
      </c>
      <c r="Z216" s="125">
        <f t="shared" si="36"/>
        <v>0</v>
      </c>
      <c r="AA216" s="125">
        <f t="shared" si="36"/>
        <v>0</v>
      </c>
      <c r="AB216" s="125">
        <f t="shared" si="36"/>
        <v>0</v>
      </c>
      <c r="AC216" s="125">
        <f t="shared" si="36"/>
        <v>0</v>
      </c>
      <c r="AD216" s="125">
        <f t="shared" si="36"/>
        <v>0</v>
      </c>
      <c r="AE216" s="125">
        <f t="shared" si="36"/>
        <v>0</v>
      </c>
      <c r="AF216" s="125">
        <f t="shared" si="36"/>
        <v>0</v>
      </c>
      <c r="AG216" s="125">
        <f t="shared" si="36"/>
        <v>0</v>
      </c>
      <c r="AH216" s="125">
        <f t="shared" si="36"/>
        <v>0</v>
      </c>
      <c r="AI216" s="124"/>
    </row>
    <row r="217" spans="1:35" s="1" customFormat="1">
      <c r="A217" s="20"/>
      <c r="B217" s="19" t="s">
        <v>7</v>
      </c>
      <c r="C217" s="92"/>
      <c r="D217" s="20"/>
      <c r="E217" s="20"/>
      <c r="F217" s="20"/>
      <c r="G217" s="20"/>
      <c r="H217" s="157"/>
      <c r="I217" s="177"/>
      <c r="J217" s="195">
        <f t="shared" ref="J217:AI217" si="37">J17+J44+J53+J57+J61+J65+J69+J85+J91+J111+J118+J131+J135+J139+J143+J147+J151+J155+J165+J161+J170+J175+J179+J183+J187+J191+J195+J199+J203+J208+J212+J216</f>
        <v>520648.74000000017</v>
      </c>
      <c r="K217" s="195">
        <f t="shared" si="37"/>
        <v>518080.39000000013</v>
      </c>
      <c r="L217" s="195">
        <f t="shared" si="37"/>
        <v>256494.27000000002</v>
      </c>
      <c r="M217" s="195">
        <f t="shared" si="37"/>
        <v>257913.06</v>
      </c>
      <c r="N217" s="195">
        <f t="shared" si="37"/>
        <v>3673.06</v>
      </c>
      <c r="O217" s="195">
        <f t="shared" si="37"/>
        <v>0</v>
      </c>
      <c r="P217" s="195">
        <f t="shared" si="37"/>
        <v>2568.3500000000004</v>
      </c>
      <c r="Q217" s="195">
        <f t="shared" si="37"/>
        <v>438.36</v>
      </c>
      <c r="R217" s="195">
        <f t="shared" si="37"/>
        <v>0</v>
      </c>
      <c r="S217" s="195">
        <f t="shared" si="37"/>
        <v>400000.00000000012</v>
      </c>
      <c r="T217" s="195">
        <f t="shared" si="37"/>
        <v>117642.03</v>
      </c>
      <c r="U217" s="195">
        <f t="shared" si="37"/>
        <v>47647.790000000008</v>
      </c>
      <c r="V217" s="195">
        <f t="shared" si="37"/>
        <v>31.54</v>
      </c>
      <c r="W217" s="195">
        <f t="shared" si="37"/>
        <v>0</v>
      </c>
      <c r="X217" s="195">
        <f t="shared" si="37"/>
        <v>0</v>
      </c>
      <c r="Y217" s="195">
        <f t="shared" si="37"/>
        <v>0</v>
      </c>
      <c r="Z217" s="195">
        <f t="shared" si="37"/>
        <v>0</v>
      </c>
      <c r="AA217" s="195">
        <f t="shared" si="37"/>
        <v>0</v>
      </c>
      <c r="AB217" s="195">
        <f t="shared" si="37"/>
        <v>0</v>
      </c>
      <c r="AC217" s="195">
        <f t="shared" si="37"/>
        <v>0</v>
      </c>
      <c r="AD217" s="195">
        <f t="shared" si="37"/>
        <v>0</v>
      </c>
      <c r="AE217" s="195">
        <f t="shared" si="37"/>
        <v>0</v>
      </c>
      <c r="AF217" s="195">
        <f t="shared" si="37"/>
        <v>0</v>
      </c>
      <c r="AG217" s="195">
        <f t="shared" si="37"/>
        <v>0</v>
      </c>
      <c r="AH217" s="195">
        <f t="shared" si="37"/>
        <v>282.49</v>
      </c>
      <c r="AI217" s="195">
        <f t="shared" si="37"/>
        <v>586.66000000000008</v>
      </c>
    </row>
    <row r="218" spans="1:35">
      <c r="B218" s="2"/>
      <c r="C218" s="107"/>
      <c r="H218" s="18"/>
      <c r="I218" s="33"/>
      <c r="L218" s="2"/>
      <c r="M218" s="2"/>
      <c r="N218" s="2"/>
      <c r="S218" s="46"/>
      <c r="T218" s="9"/>
    </row>
    <row r="219" spans="1:35">
      <c r="A219" s="17" t="s">
        <v>6</v>
      </c>
      <c r="B219" s="2"/>
      <c r="C219" s="108"/>
      <c r="D219" s="109"/>
      <c r="E219" s="37"/>
      <c r="H219" s="2"/>
      <c r="I219" s="12" t="s">
        <v>5</v>
      </c>
      <c r="J219" s="12"/>
      <c r="K219" s="12"/>
      <c r="L219" s="16"/>
      <c r="M219" s="217" t="s">
        <v>152</v>
      </c>
      <c r="N219" s="217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  <c r="AB219" s="218"/>
      <c r="AC219" s="218"/>
      <c r="AD219" s="218"/>
      <c r="AE219" s="218"/>
      <c r="AF219" s="218"/>
      <c r="AG219" s="218"/>
      <c r="AH219" s="218"/>
      <c r="AI219" s="218"/>
    </row>
    <row r="220" spans="1:35">
      <c r="A220" s="15" t="s">
        <v>4</v>
      </c>
      <c r="B220" s="110"/>
      <c r="C220" s="111"/>
      <c r="D220" s="11"/>
      <c r="E220" s="112"/>
      <c r="H220" s="2"/>
      <c r="I220" s="32"/>
      <c r="J220" s="13" t="s">
        <v>3</v>
      </c>
      <c r="K220" s="16"/>
      <c r="L220" s="37" t="s">
        <v>84</v>
      </c>
      <c r="M220" s="250" t="s">
        <v>152</v>
      </c>
      <c r="N220" s="250"/>
      <c r="O220" s="251"/>
      <c r="P220" s="251"/>
      <c r="Q220" s="251"/>
      <c r="R220" s="251"/>
      <c r="S220" s="251"/>
      <c r="T220" s="251"/>
    </row>
    <row r="221" spans="1:35">
      <c r="A221" s="6"/>
      <c r="B221" s="113"/>
      <c r="C221" s="114"/>
      <c r="D221" s="109"/>
      <c r="E221" s="115"/>
      <c r="F221" s="116"/>
      <c r="G221" s="16"/>
      <c r="H221" s="14"/>
      <c r="I221" s="32"/>
      <c r="J221" s="10"/>
      <c r="K221" s="13"/>
      <c r="L221" s="13"/>
      <c r="M221" s="13"/>
      <c r="N221" s="13"/>
      <c r="O221" s="9"/>
      <c r="P221" s="8"/>
      <c r="Q221" s="8"/>
      <c r="R221" s="8"/>
      <c r="S221" s="8"/>
    </row>
    <row r="222" spans="1:35">
      <c r="A222" s="6"/>
      <c r="B222" s="117"/>
      <c r="C222" s="118"/>
      <c r="D222" s="119"/>
      <c r="E222" s="9"/>
      <c r="F222" s="2"/>
      <c r="G222" s="120"/>
      <c r="H222" s="2"/>
      <c r="I222" s="34"/>
      <c r="J222" s="8"/>
      <c r="K222" s="5"/>
      <c r="L222" s="4"/>
      <c r="M222" s="196" t="s">
        <v>77</v>
      </c>
      <c r="N222" s="196"/>
      <c r="O222" s="7"/>
      <c r="P222" s="7"/>
      <c r="Q222" s="7"/>
      <c r="R222" s="7"/>
      <c r="S222" s="93"/>
    </row>
    <row r="223" spans="1:35">
      <c r="A223" s="6"/>
      <c r="B223" s="121"/>
      <c r="C223" s="118"/>
      <c r="D223" s="119"/>
      <c r="E223" s="9"/>
      <c r="F223" s="122"/>
      <c r="G223" s="120"/>
      <c r="H223" s="2"/>
      <c r="I223" s="30"/>
      <c r="K223" s="5"/>
      <c r="L223" s="4"/>
      <c r="M223" s="272" t="s">
        <v>151</v>
      </c>
      <c r="N223" s="272"/>
      <c r="O223" s="272"/>
      <c r="P223" s="272"/>
      <c r="Q223" s="3"/>
      <c r="R223" s="3"/>
      <c r="S223" s="3"/>
    </row>
    <row r="224" spans="1:35">
      <c r="A224" s="6"/>
      <c r="B224" s="121"/>
      <c r="C224" s="118"/>
      <c r="D224" s="119"/>
      <c r="E224" s="9"/>
      <c r="F224" s="122"/>
      <c r="G224" s="120"/>
      <c r="H224" s="2"/>
      <c r="I224" s="30"/>
      <c r="K224" s="5"/>
      <c r="L224" s="4"/>
      <c r="M224" s="98"/>
      <c r="N224" s="98"/>
      <c r="O224" s="98"/>
      <c r="P224" s="98"/>
      <c r="Q224" s="3"/>
      <c r="R224" s="3"/>
      <c r="S224" s="3"/>
    </row>
    <row r="225" spans="2:19">
      <c r="B225" s="2"/>
      <c r="C225" s="107"/>
      <c r="H225" s="213">
        <v>257913.06</v>
      </c>
      <c r="I225" s="30"/>
      <c r="L225" s="2"/>
      <c r="M225" s="2"/>
      <c r="N225" s="2"/>
      <c r="S225" s="1" t="s">
        <v>2</v>
      </c>
    </row>
    <row r="226" spans="2:19">
      <c r="B226" s="2"/>
      <c r="C226" s="107"/>
      <c r="H226" s="2"/>
      <c r="I226" s="30" t="s">
        <v>1</v>
      </c>
      <c r="L226" s="2"/>
      <c r="M226" s="2"/>
      <c r="N226" s="2"/>
      <c r="S226" s="1" t="s">
        <v>0</v>
      </c>
    </row>
    <row r="227" spans="2:19">
      <c r="B227" s="2"/>
      <c r="C227" s="107"/>
      <c r="H227" s="2"/>
      <c r="I227" s="30"/>
      <c r="L227" s="2"/>
      <c r="M227" s="2"/>
      <c r="N227" s="2"/>
    </row>
  </sheetData>
  <sortState ref="H8:R37">
    <sortCondition ref="H8:H37"/>
  </sortState>
  <mergeCells count="99">
    <mergeCell ref="M223:P223"/>
    <mergeCell ref="A92:A110"/>
    <mergeCell ref="C66:C68"/>
    <mergeCell ref="A86:A90"/>
    <mergeCell ref="B86:B90"/>
    <mergeCell ref="B66:B68"/>
    <mergeCell ref="A66:A68"/>
    <mergeCell ref="A71:A84"/>
    <mergeCell ref="C86:C90"/>
    <mergeCell ref="G66:G68"/>
    <mergeCell ref="F66:F68"/>
    <mergeCell ref="A119:A130"/>
    <mergeCell ref="A112:A117"/>
    <mergeCell ref="B119:B130"/>
    <mergeCell ref="D119:D130"/>
    <mergeCell ref="C119:C130"/>
    <mergeCell ref="A7:A17"/>
    <mergeCell ref="A5:A6"/>
    <mergeCell ref="A18:A43"/>
    <mergeCell ref="D45:D52"/>
    <mergeCell ref="D18:D43"/>
    <mergeCell ref="A45:A52"/>
    <mergeCell ref="B45:B52"/>
    <mergeCell ref="C45:C52"/>
    <mergeCell ref="C5:C6"/>
    <mergeCell ref="B5:B6"/>
    <mergeCell ref="D7:D17"/>
    <mergeCell ref="A58:A60"/>
    <mergeCell ref="B62:B64"/>
    <mergeCell ref="C58:C60"/>
    <mergeCell ref="G58:G60"/>
    <mergeCell ref="F54:F56"/>
    <mergeCell ref="D58:D60"/>
    <mergeCell ref="D62:D64"/>
    <mergeCell ref="E54:E56"/>
    <mergeCell ref="D54:D56"/>
    <mergeCell ref="C62:C64"/>
    <mergeCell ref="A62:A64"/>
    <mergeCell ref="A54:A56"/>
    <mergeCell ref="B54:B56"/>
    <mergeCell ref="C54:C56"/>
    <mergeCell ref="G54:G56"/>
    <mergeCell ref="E58:E60"/>
    <mergeCell ref="M220:T220"/>
    <mergeCell ref="P5:P6"/>
    <mergeCell ref="G62:G64"/>
    <mergeCell ref="F5:F6"/>
    <mergeCell ref="G92:G110"/>
    <mergeCell ref="G119:G130"/>
    <mergeCell ref="F119:F130"/>
    <mergeCell ref="G86:G90"/>
    <mergeCell ref="G132:G134"/>
    <mergeCell ref="F132:F134"/>
    <mergeCell ref="Q5:R5"/>
    <mergeCell ref="H5:J5"/>
    <mergeCell ref="G5:G6"/>
    <mergeCell ref="G7:G17"/>
    <mergeCell ref="G45:G52"/>
    <mergeCell ref="F86:F90"/>
    <mergeCell ref="D71:D84"/>
    <mergeCell ref="E71:E84"/>
    <mergeCell ref="D66:D68"/>
    <mergeCell ref="E66:E68"/>
    <mergeCell ref="D86:D90"/>
    <mergeCell ref="E86:E90"/>
    <mergeCell ref="F18:F43"/>
    <mergeCell ref="F45:F52"/>
    <mergeCell ref="F62:F64"/>
    <mergeCell ref="F71:F84"/>
    <mergeCell ref="E62:E64"/>
    <mergeCell ref="F58:F60"/>
    <mergeCell ref="E45:E52"/>
    <mergeCell ref="E18:E43"/>
    <mergeCell ref="B112:B117"/>
    <mergeCell ref="C92:C110"/>
    <mergeCell ref="D92:D110"/>
    <mergeCell ref="E92:E110"/>
    <mergeCell ref="A132:A134"/>
    <mergeCell ref="E132:E134"/>
    <mergeCell ref="D132:D134"/>
    <mergeCell ref="C132:C134"/>
    <mergeCell ref="B132:B134"/>
    <mergeCell ref="E119:E130"/>
    <mergeCell ref="M219:AI219"/>
    <mergeCell ref="B58:B60"/>
    <mergeCell ref="C18:C43"/>
    <mergeCell ref="B18:B43"/>
    <mergeCell ref="F7:F17"/>
    <mergeCell ref="E7:E17"/>
    <mergeCell ref="C7:C17"/>
    <mergeCell ref="C71:C84"/>
    <mergeCell ref="B71:B84"/>
    <mergeCell ref="G112:G117"/>
    <mergeCell ref="F112:F117"/>
    <mergeCell ref="E112:E117"/>
    <mergeCell ref="D112:D117"/>
    <mergeCell ref="C112:C117"/>
    <mergeCell ref="F92:F110"/>
    <mergeCell ref="G18:G43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6" sqref="C1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2018-10-16T07:48:59Z</cp:lastPrinted>
  <dcterms:created xsi:type="dcterms:W3CDTF">2017-06-21T10:50:40Z</dcterms:created>
  <dcterms:modified xsi:type="dcterms:W3CDTF">2018-10-17T05:49:22Z</dcterms:modified>
</cp:coreProperties>
</file>